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Лотова Ирина Сергеевна\Форма 46 2022\"/>
    </mc:Choice>
  </mc:AlternateContent>
  <bookViews>
    <workbookView xWindow="0" yWindow="0" windowWidth="28800" windowHeight="1179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REESTR_MO!$A$2:$D$148</definedName>
    <definedName name="LIST_OKOPF_DATA">LIST_OKOPF!$B$3:$B$97</definedName>
    <definedName name="LIST_OKOPF_HEADER">LIST_OKOPF!$A$1:$B$1</definedName>
    <definedName name="LIST_ORG_EE_DATA">REESTR_ORG!$DR$3:$EI$156</definedName>
    <definedName name="LIST_ORG_EE_HEADER">REESTR_ORG!$DQ$1:$EI$1</definedName>
    <definedName name="LIST_ORG_SOURCE_ON_SECTION_EE_ISSUE">Титульный!$H$112</definedName>
    <definedName name="LIST_SUBSIDIARY_DATA">LIST_SUBSIDIARY!$B$3:$C$3</definedName>
    <definedName name="LIST_SUBSIDIARY_HEADER">LIST_SUBSIDIARY!$A$1:$C$1</definedName>
    <definedName name="LOGIN">TECHSHEET!$I$1</definedName>
    <definedName name="MO">Титульный!$H$39</definedName>
    <definedName name="MO_END_DATE">TECHSHEET!$G$14</definedName>
    <definedName name="MO_LIST_1">REESTR_MO!$B$2:$B$148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REESTR_MO!$E$2:$E$2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REESTR_MO!$C$2:$D$148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RPT_STATISTICS!$A$2:$C$13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организациями'!$E$43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организациями'!$H$14:$L$150</definedName>
    <definedName name="SECTION_EE_ISSUE_PWR_INCOME_ADJACENT_NET_ADD_HL">'Отпуск ЭЭ сет организациями'!$E$65</definedName>
    <definedName name="SECTION_EE_ISSUE_PWR_INCOME_ADJACENT_NET_START_ROW">'Отпуск ЭЭ сет организациями'!$E$63</definedName>
    <definedName name="SECTION_EE_ISSUE_PWR_INCOME_GEN_ADD_HL">'Отпуск ЭЭ сет организациями'!$E$58</definedName>
    <definedName name="SECTION_EE_ISSUE_PWR_INCOME_GEN_START_ROW">'Отпуск ЭЭ сет организациями'!$E$57</definedName>
    <definedName name="SECTION_EE_ISSUE_PWR_INCOME_NON_NET_ADD_HL">'Отпуск ЭЭ сет организациями'!$E$61</definedName>
    <definedName name="SECTION_EE_ISSUE_PWR_INCOME_NON_NET_START_ROW">'Отпуск ЭЭ сет организациями'!$E$60</definedName>
    <definedName name="SECTION_EE_ISSUE_PWR_OUTCOME_ADJACENT_NET_ADD_HL">'Отпуск ЭЭ сет организациями'!$E$82</definedName>
    <definedName name="SECTION_EE_ISSUE_PWR_OUTCOME_ADJACENT_NET_START_ROW">'Отпуск ЭЭ сет организациями'!$E$79</definedName>
    <definedName name="SECTION_EE_ISSUE_ROW_CODE_AREA">'Отпуск ЭЭ сет организациями'!$G$14:$G$150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14" i="4"/>
  <c r="G13" i="4"/>
  <c r="G10" i="4"/>
  <c r="G9" i="4"/>
  <c r="G2" i="4"/>
  <c r="G6" i="4" s="1"/>
  <c r="H150" i="3"/>
  <c r="H149" i="3"/>
  <c r="L148" i="3"/>
  <c r="L146" i="3" s="1"/>
  <c r="K148" i="3"/>
  <c r="K146" i="3" s="1"/>
  <c r="J148" i="3"/>
  <c r="H148" i="3" s="1"/>
  <c r="I148" i="3"/>
  <c r="H147" i="3"/>
  <c r="J146" i="3"/>
  <c r="I146" i="3"/>
  <c r="H146" i="3" s="1"/>
  <c r="H145" i="3"/>
  <c r="H144" i="3"/>
  <c r="H143" i="3"/>
  <c r="L142" i="3"/>
  <c r="K142" i="3"/>
  <c r="J142" i="3"/>
  <c r="I142" i="3"/>
  <c r="H142" i="3" s="1"/>
  <c r="H141" i="3"/>
  <c r="H140" i="3"/>
  <c r="L139" i="3"/>
  <c r="L137" i="3" s="1"/>
  <c r="L136" i="3" s="1"/>
  <c r="K139" i="3"/>
  <c r="J139" i="3"/>
  <c r="J137" i="3" s="1"/>
  <c r="J136" i="3" s="1"/>
  <c r="I139" i="3"/>
  <c r="I137" i="3" s="1"/>
  <c r="H139" i="3"/>
  <c r="H138" i="3"/>
  <c r="K137" i="3"/>
  <c r="K136" i="3"/>
  <c r="H135" i="3"/>
  <c r="H134" i="3"/>
  <c r="H133" i="3"/>
  <c r="L132" i="3"/>
  <c r="L130" i="3" s="1"/>
  <c r="K132" i="3"/>
  <c r="K130" i="3" s="1"/>
  <c r="J132" i="3"/>
  <c r="H132" i="3" s="1"/>
  <c r="I132" i="3"/>
  <c r="H131" i="3"/>
  <c r="J130" i="3"/>
  <c r="I130" i="3"/>
  <c r="H128" i="3"/>
  <c r="H127" i="3"/>
  <c r="L126" i="3"/>
  <c r="L124" i="3" s="1"/>
  <c r="K126" i="3"/>
  <c r="J126" i="3"/>
  <c r="J124" i="3" s="1"/>
  <c r="I126" i="3"/>
  <c r="I124" i="3" s="1"/>
  <c r="H126" i="3"/>
  <c r="H125" i="3"/>
  <c r="K124" i="3"/>
  <c r="H123" i="3"/>
  <c r="H122" i="3"/>
  <c r="H121" i="3"/>
  <c r="L120" i="3"/>
  <c r="K120" i="3"/>
  <c r="J120" i="3"/>
  <c r="I120" i="3"/>
  <c r="H120" i="3"/>
  <c r="H119" i="3"/>
  <c r="H118" i="3"/>
  <c r="H117" i="3"/>
  <c r="H116" i="3"/>
  <c r="H115" i="3"/>
  <c r="H114" i="3"/>
  <c r="L113" i="3"/>
  <c r="K113" i="3"/>
  <c r="K106" i="3" s="1"/>
  <c r="K104" i="3" s="1"/>
  <c r="K103" i="3" s="1"/>
  <c r="J113" i="3"/>
  <c r="I113" i="3"/>
  <c r="H113" i="3" s="1"/>
  <c r="H112" i="3"/>
  <c r="H111" i="3"/>
  <c r="L110" i="3"/>
  <c r="K110" i="3"/>
  <c r="J110" i="3"/>
  <c r="J106" i="3" s="1"/>
  <c r="J104" i="3" s="1"/>
  <c r="J103" i="3" s="1"/>
  <c r="I110" i="3"/>
  <c r="H110" i="3"/>
  <c r="H109" i="3"/>
  <c r="H108" i="3"/>
  <c r="L107" i="3"/>
  <c r="K107" i="3"/>
  <c r="J107" i="3"/>
  <c r="I107" i="3"/>
  <c r="I106" i="3" s="1"/>
  <c r="H107" i="3"/>
  <c r="L106" i="3"/>
  <c r="L104" i="3" s="1"/>
  <c r="L103" i="3" s="1"/>
  <c r="H105" i="3"/>
  <c r="H102" i="3"/>
  <c r="H101" i="3"/>
  <c r="H100" i="3"/>
  <c r="L99" i="3"/>
  <c r="K99" i="3"/>
  <c r="J99" i="3"/>
  <c r="I99" i="3"/>
  <c r="I97" i="3" s="1"/>
  <c r="H97" i="3" s="1"/>
  <c r="H99" i="3"/>
  <c r="H98" i="3"/>
  <c r="L97" i="3"/>
  <c r="K97" i="3"/>
  <c r="J97" i="3"/>
  <c r="H95" i="3"/>
  <c r="H94" i="3"/>
  <c r="H93" i="3"/>
  <c r="L90" i="3"/>
  <c r="K90" i="3"/>
  <c r="J90" i="3"/>
  <c r="I90" i="3"/>
  <c r="H90" i="3" s="1"/>
  <c r="H89" i="3"/>
  <c r="H88" i="3"/>
  <c r="H87" i="3"/>
  <c r="H86" i="3"/>
  <c r="H85" i="3"/>
  <c r="H84" i="3"/>
  <c r="H83" i="3"/>
  <c r="H81" i="3"/>
  <c r="D81" i="3"/>
  <c r="H80" i="3"/>
  <c r="D80" i="3"/>
  <c r="L78" i="3"/>
  <c r="K78" i="3"/>
  <c r="K72" i="3" s="1"/>
  <c r="J78" i="3"/>
  <c r="J72" i="3" s="1"/>
  <c r="I78" i="3"/>
  <c r="H78" i="3" s="1"/>
  <c r="H77" i="3"/>
  <c r="H76" i="3"/>
  <c r="H75" i="3"/>
  <c r="H74" i="3"/>
  <c r="H73" i="3"/>
  <c r="L72" i="3"/>
  <c r="H71" i="3"/>
  <c r="H70" i="3"/>
  <c r="H69" i="3"/>
  <c r="H68" i="3"/>
  <c r="H67" i="3"/>
  <c r="L66" i="3"/>
  <c r="K66" i="3"/>
  <c r="J66" i="3"/>
  <c r="I66" i="3"/>
  <c r="H66" i="3"/>
  <c r="H64" i="3"/>
  <c r="D64" i="3"/>
  <c r="L62" i="3"/>
  <c r="K62" i="3"/>
  <c r="J62" i="3"/>
  <c r="I62" i="3"/>
  <c r="H62" i="3" s="1"/>
  <c r="L59" i="3"/>
  <c r="L54" i="3" s="1"/>
  <c r="L91" i="3" s="1"/>
  <c r="K59" i="3"/>
  <c r="K54" i="3" s="1"/>
  <c r="K91" i="3" s="1"/>
  <c r="J59" i="3"/>
  <c r="J54" i="3" s="1"/>
  <c r="I59" i="3"/>
  <c r="H59" i="3" s="1"/>
  <c r="L56" i="3"/>
  <c r="K56" i="3"/>
  <c r="J56" i="3"/>
  <c r="I56" i="3"/>
  <c r="I54" i="3" s="1"/>
  <c r="H56" i="3"/>
  <c r="H55" i="3"/>
  <c r="L51" i="3"/>
  <c r="K51" i="3"/>
  <c r="J51" i="3"/>
  <c r="I51" i="3"/>
  <c r="H51" i="3"/>
  <c r="H50" i="3"/>
  <c r="H49" i="3"/>
  <c r="H48" i="3"/>
  <c r="H47" i="3"/>
  <c r="H46" i="3"/>
  <c r="H45" i="3"/>
  <c r="H44" i="3"/>
  <c r="H42" i="3"/>
  <c r="D42" i="3"/>
  <c r="H41" i="3"/>
  <c r="D41" i="3"/>
  <c r="L39" i="3"/>
  <c r="L33" i="3" s="1"/>
  <c r="K39" i="3"/>
  <c r="J39" i="3"/>
  <c r="I39" i="3"/>
  <c r="H39" i="3"/>
  <c r="H38" i="3"/>
  <c r="H37" i="3"/>
  <c r="H36" i="3"/>
  <c r="H35" i="3"/>
  <c r="H34" i="3"/>
  <c r="K33" i="3"/>
  <c r="J33" i="3"/>
  <c r="I33" i="3"/>
  <c r="H33" i="3" s="1"/>
  <c r="H32" i="3"/>
  <c r="H31" i="3"/>
  <c r="H30" i="3"/>
  <c r="H29" i="3"/>
  <c r="H28" i="3"/>
  <c r="L27" i="3"/>
  <c r="K27" i="3"/>
  <c r="J27" i="3"/>
  <c r="I27" i="3"/>
  <c r="H27" i="3" s="1"/>
  <c r="H25" i="3"/>
  <c r="D25" i="3"/>
  <c r="L23" i="3"/>
  <c r="K23" i="3"/>
  <c r="J23" i="3"/>
  <c r="J15" i="3" s="1"/>
  <c r="J52" i="3" s="1"/>
  <c r="I23" i="3"/>
  <c r="H23" i="3" s="1"/>
  <c r="L20" i="3"/>
  <c r="K20" i="3"/>
  <c r="J20" i="3"/>
  <c r="I20" i="3"/>
  <c r="H20" i="3"/>
  <c r="L17" i="3"/>
  <c r="L15" i="3" s="1"/>
  <c r="L52" i="3" s="1"/>
  <c r="K17" i="3"/>
  <c r="J17" i="3"/>
  <c r="I17" i="3"/>
  <c r="H17" i="3" s="1"/>
  <c r="H16" i="3"/>
  <c r="K15" i="3"/>
  <c r="K52" i="3" s="1"/>
  <c r="I15" i="3"/>
  <c r="I52" i="3" s="1"/>
  <c r="D9" i="3"/>
  <c r="H85" i="2"/>
  <c r="H80" i="2"/>
  <c r="P29" i="2"/>
  <c r="E8" i="2"/>
  <c r="I104" i="3" l="1"/>
  <c r="H106" i="3"/>
  <c r="H130" i="3"/>
  <c r="J91" i="3"/>
  <c r="H124" i="3"/>
  <c r="H52" i="3"/>
  <c r="H54" i="3"/>
  <c r="I136" i="3"/>
  <c r="H136" i="3" s="1"/>
  <c r="H137" i="3"/>
  <c r="I72" i="3"/>
  <c r="H72" i="3" s="1"/>
  <c r="G5" i="4"/>
  <c r="H15" i="3"/>
  <c r="H104" i="3" l="1"/>
  <c r="I103" i="3"/>
  <c r="H103" i="3" s="1"/>
  <c r="I91" i="3"/>
  <c r="H91" i="3" s="1"/>
</calcChain>
</file>

<file path=xl/sharedStrings.xml><?xml version="1.0" encoding="utf-8"?>
<sst xmlns="http://schemas.openxmlformats.org/spreadsheetml/2006/main" count="3411" uniqueCount="1708">
  <si>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</si>
  <si>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</si>
  <si>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</si>
  <si>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</si>
  <si>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</si>
  <si>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</si>
  <si>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</si>
  <si>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</si>
  <si>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</si>
  <si>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</si>
  <si>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</si>
  <si>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</si>
  <si>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</si>
  <si>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</si>
  <si>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</si>
  <si>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</si>
  <si>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</si>
  <si>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</si>
  <si>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г. Москва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</si>
  <si>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</si>
  <si>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</si>
  <si>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</si>
  <si>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</si>
  <si>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</si>
  <si>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</si>
  <si>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</si>
  <si>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2022</t>
  </si>
  <si>
    <t>rptYear</t>
  </si>
  <si>
    <t>Месяц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</si>
  <si>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</si>
  <si>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</si>
  <si>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</si>
  <si>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</si>
  <si>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"УТЭ ВДНХ"</t>
  </si>
  <si>
    <t>org</t>
  </si>
  <si>
    <t>ИНН</t>
  </si>
  <si>
    <t>7717082419</t>
  </si>
  <si>
    <t>inn</t>
  </si>
  <si>
    <t>КПП</t>
  </si>
  <si>
    <t>771701001</t>
  </si>
  <si>
    <t>kpp</t>
  </si>
  <si>
    <t>ОГРН</t>
  </si>
  <si>
    <t>1027700001515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</si>
  <si>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</si>
  <si>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</si>
  <si>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</si>
  <si>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</si>
  <si>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</si>
  <si>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</si>
  <si>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</si>
  <si>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</si>
  <si>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</si>
  <si>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</si>
  <si>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</si>
  <si>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</si>
  <si>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</si>
  <si>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11624531</t>
  </si>
  <si>
    <t>ОКПО - Общероссийский Классификатор Предприятий и Организаций</t>
  </si>
  <si>
    <t>okpo</t>
  </si>
  <si>
    <t>ОКАТО</t>
  </si>
  <si>
    <t>45280572000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</si>
  <si>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</si>
  <si>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</si>
  <si>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</si>
  <si>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Москва</t>
  </si>
  <si>
    <t>mr</t>
  </si>
  <si>
    <t>Муниципальное образование</t>
  </si>
  <si>
    <t>муниципальный округ Останкинский</t>
  </si>
  <si>
    <t>mo</t>
  </si>
  <si>
    <t>ОКТМО</t>
  </si>
  <si>
    <t>45358000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</si>
  <si>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</si>
  <si>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</si>
  <si>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</si>
  <si>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</si>
  <si>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</si>
  <si>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</si>
  <si>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</si>
  <si>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</si>
  <si>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</si>
  <si>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</si>
  <si>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</si>
  <si>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</si>
  <si>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РФ, 129223, Москва, проспект Мира, домвл.119, стр.338</t>
  </si>
  <si>
    <t>addressLegal</t>
  </si>
  <si>
    <t>Почтовый</t>
  </si>
  <si>
    <t>addressPost</t>
  </si>
  <si>
    <t>Руководитель</t>
  </si>
  <si>
    <t>ФИО</t>
  </si>
  <si>
    <t>Давыдов Владимир Анатольевич</t>
  </si>
  <si>
    <t>nameCEO</t>
  </si>
  <si>
    <t>Контактный телефон</t>
  </si>
  <si>
    <t>(499) 7602488</t>
  </si>
  <si>
    <t>phoneCEO</t>
  </si>
  <si>
    <t>Главный бухгалтер</t>
  </si>
  <si>
    <t>Гиниятова Татьяна Михайловна</t>
  </si>
  <si>
    <t>nameAccountant</t>
  </si>
  <si>
    <t>(495) 6164706</t>
  </si>
  <si>
    <t>phoneAccountant</t>
  </si>
  <si>
    <t>Должностное лицо, ответственное за составление формы</t>
  </si>
  <si>
    <t>Поздняков Виктор Анатольевич</t>
  </si>
  <si>
    <t>nameReporting</t>
  </si>
  <si>
    <t>Должность</t>
  </si>
  <si>
    <t>Начальник ОЭС</t>
  </si>
  <si>
    <t>positionReporting</t>
  </si>
  <si>
    <t>(499) 7602478</t>
  </si>
  <si>
    <t>phoneReporting</t>
  </si>
  <si>
    <t>e-mail</t>
  </si>
  <si>
    <t>utevvc@gmail.com</t>
  </si>
  <si>
    <t>emailReporting</t>
  </si>
  <si>
    <t>Дата последнего обновления реестра организаций: 10.02.2023, 08:03:42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</si>
  <si>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</si>
  <si>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</si>
  <si>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</si>
  <si>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</si>
  <si>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</si>
  <si>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28.02.2022 11:36:46</t>
  </si>
  <si>
    <t>Статус отчёта</t>
  </si>
  <si>
    <t>Принят</t>
  </si>
  <si>
    <t>Февраль</t>
  </si>
  <si>
    <t>22.03.2022 12:31:43</t>
  </si>
  <si>
    <t>Март</t>
  </si>
  <si>
    <t>22.04.2022 09:44:42</t>
  </si>
  <si>
    <t>Апрель</t>
  </si>
  <si>
    <t>24.05.2022 14:25:39</t>
  </si>
  <si>
    <t>Май</t>
  </si>
  <si>
    <t>20.06.2022 09:11:04</t>
  </si>
  <si>
    <t>Июнь</t>
  </si>
  <si>
    <t>22.07.2022 14:05:12</t>
  </si>
  <si>
    <t>Июль</t>
  </si>
  <si>
    <t>24.08.2022 14:44:57</t>
  </si>
  <si>
    <t>Август</t>
  </si>
  <si>
    <t>19.09.2022 11:09:48</t>
  </si>
  <si>
    <t>Сентябрь</t>
  </si>
  <si>
    <t>24.10.2022 16:27:25</t>
  </si>
  <si>
    <t>Октябрь</t>
  </si>
  <si>
    <t>24.11.2022 11:01:06</t>
  </si>
  <si>
    <t>Ноябрь</t>
  </si>
  <si>
    <t>24.01.2023 15:46:32</t>
  </si>
  <si>
    <t>На рассмотрении</t>
  </si>
  <si>
    <t>Декабрь</t>
  </si>
  <si>
    <t>24.01.2023 16:24:42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</si>
  <si>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</si>
  <si>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</si>
  <si>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</si>
  <si>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</si>
  <si>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</si>
  <si>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</si>
  <si>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</si>
  <si>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</si>
  <si>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</si>
  <si>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</si>
  <si>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</si>
  <si>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</si>
  <si>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</si>
  <si>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</si>
  <si>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</si>
  <si>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</si>
  <si>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</si>
  <si>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</si>
  <si>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</si>
  <si>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</si>
  <si>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</si>
  <si>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</si>
  <si>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</si>
  <si>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</si>
  <si>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</si>
  <si>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</si>
  <si>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</si>
  <si>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</si>
  <si>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</si>
  <si>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</si>
  <si>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</si>
  <si>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</si>
  <si>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</si>
  <si>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</si>
  <si>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</si>
  <si>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</si>
  <si>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</si>
  <si>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</si>
  <si>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</si>
  <si>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</si>
  <si>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</si>
  <si>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</si>
  <si>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</si>
  <si>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</si>
  <si>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</si>
  <si>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ПАО "Россети Московский регион"</t>
  </si>
  <si>
    <t>1057746555811</t>
  </si>
  <si>
    <t>5036065113</t>
  </si>
  <si>
    <t>997650001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</si>
  <si>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</si>
  <si>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</si>
  <si>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</si>
  <si>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</si>
  <si>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</si>
  <si>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</si>
  <si>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</si>
  <si>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</si>
  <si>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</si>
  <si>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</si>
  <si>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</si>
  <si>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</si>
  <si>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</si>
  <si>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</si>
  <si>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</si>
  <si>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</si>
  <si>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</si>
  <si>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</si>
  <si>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</si>
  <si>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</si>
  <si>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</si>
  <si>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</si>
  <si>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</si>
  <si>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</si>
  <si>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</si>
  <si>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</si>
  <si>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</si>
  <si>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</si>
  <si>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</si>
  <si>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</si>
  <si>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</si>
  <si>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</si>
  <si>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</si>
  <si>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</si>
  <si>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</si>
  <si>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</si>
  <si>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</si>
  <si>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</si>
  <si>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</si>
  <si>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АО "ОЭК"</t>
  </si>
  <si>
    <t>1057746394155</t>
  </si>
  <si>
    <t>7720522853</t>
  </si>
  <si>
    <t>DYNAMIC.ENR.OUTCOME.ADJACENT.NET</t>
  </si>
  <si>
    <t>АО "МСК Энерго"</t>
  </si>
  <si>
    <t>1035003351657</t>
  </si>
  <si>
    <t>5018054863</t>
  </si>
  <si>
    <t>501801001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</si>
  <si>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</si>
  <si>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</si>
  <si>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</si>
  <si>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</si>
  <si>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</si>
  <si>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</si>
  <si>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</si>
  <si>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</si>
  <si>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</si>
  <si>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</si>
  <si>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</si>
  <si>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</si>
  <si>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</si>
  <si>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</si>
  <si>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</si>
  <si>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</si>
  <si>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</si>
  <si>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</si>
  <si>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</si>
  <si>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</si>
  <si>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</si>
  <si>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</si>
  <si>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</si>
  <si>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</si>
  <si>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</si>
  <si>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</si>
  <si>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</si>
  <si>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</si>
  <si>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</si>
  <si>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</si>
  <si>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</si>
  <si>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</si>
  <si>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</si>
  <si>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</si>
  <si>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</si>
  <si>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</si>
  <si>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</si>
  <si>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</si>
  <si>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</si>
  <si>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</si>
  <si>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</si>
  <si>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</si>
  <si>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</si>
  <si>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</si>
  <si>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</si>
  <si>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</si>
  <si>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</si>
  <si>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</si>
  <si>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</si>
  <si>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</si>
  <si>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</si>
  <si>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</si>
  <si>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</si>
  <si>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</si>
  <si>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</si>
  <si>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</si>
  <si>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</si>
  <si>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</si>
  <si>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</si>
  <si>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</si>
  <si>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</si>
  <si>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</si>
  <si>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</si>
  <si>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</si>
  <si>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</si>
  <si>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</si>
  <si>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</si>
  <si>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</si>
  <si>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</si>
  <si>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</si>
  <si>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</si>
  <si>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</si>
  <si>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</si>
  <si>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</si>
  <si>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</si>
  <si>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</si>
  <si>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</si>
  <si>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</si>
  <si>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</si>
  <si>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</si>
  <si>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</si>
  <si>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</si>
  <si>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</si>
  <si>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</si>
  <si>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</si>
  <si>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</si>
  <si>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</si>
  <si>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</si>
  <si>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</si>
  <si>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</si>
  <si>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</si>
  <si>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</si>
  <si>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</si>
  <si>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</si>
  <si>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</si>
  <si>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</si>
  <si>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</si>
  <si>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</si>
  <si>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</si>
  <si>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</si>
  <si>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</si>
  <si>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</si>
  <si>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</si>
  <si>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</si>
  <si>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</si>
  <si>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</si>
  <si>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</si>
  <si>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</si>
  <si>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</si>
  <si>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</si>
  <si>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</si>
  <si>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</si>
  <si>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</si>
  <si>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</si>
  <si>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</si>
  <si>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</si>
  <si>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</si>
  <si>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</si>
  <si>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</si>
  <si>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</si>
  <si>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</si>
  <si>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</si>
  <si>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</si>
  <si>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</si>
  <si>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</si>
  <si>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</si>
  <si>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</si>
  <si>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</si>
  <si>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</si>
  <si>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</si>
  <si>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</si>
  <si>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</si>
  <si>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</si>
  <si>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</si>
  <si>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</si>
  <si>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</si>
  <si>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</si>
  <si>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</si>
  <si>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</si>
  <si>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</si>
  <si>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</si>
  <si>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</si>
  <si>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</si>
  <si>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</si>
  <si>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</si>
  <si>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</si>
  <si>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</si>
  <si>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</si>
  <si>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</si>
  <si>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</si>
  <si>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</si>
  <si>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</si>
  <si>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</si>
  <si>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</si>
  <si>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</si>
  <si>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</si>
  <si>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</si>
  <si>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</si>
  <si>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</si>
  <si>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</si>
  <si>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</si>
  <si>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</si>
  <si>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</si>
  <si>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</si>
  <si>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</si>
  <si>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</si>
  <si>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</si>
  <si>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</si>
  <si>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</si>
  <si>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</si>
  <si>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</si>
  <si>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</si>
  <si>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</si>
  <si>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</si>
  <si>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</si>
  <si>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</si>
  <si>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</si>
  <si>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</si>
  <si>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</si>
  <si>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</si>
  <si>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</si>
  <si>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</si>
  <si>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</si>
  <si>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</si>
  <si>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</si>
  <si>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</si>
  <si>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</si>
  <si>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</si>
  <si>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</si>
  <si>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</si>
  <si>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</si>
  <si>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</si>
  <si>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</si>
  <si>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</si>
  <si>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</si>
  <si>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</si>
  <si>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</si>
  <si>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</si>
  <si>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</si>
  <si>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</si>
  <si>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</si>
  <si>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</si>
  <si>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</si>
  <si>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</si>
  <si>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</si>
  <si>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</si>
  <si>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</si>
  <si>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</si>
  <si>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</si>
  <si>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</si>
  <si>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</si>
  <si>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</si>
  <si>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</si>
  <si>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</si>
  <si>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</si>
  <si>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</si>
  <si>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</si>
  <si>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</si>
  <si>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</si>
  <si>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</si>
  <si>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</si>
  <si>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</si>
  <si>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</si>
  <si>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</si>
  <si>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</si>
  <si>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</si>
  <si>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</si>
  <si>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</si>
  <si>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</si>
  <si>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</si>
  <si>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</si>
  <si>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</si>
  <si>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</si>
  <si>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</si>
  <si>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</si>
  <si>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</si>
  <si>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</si>
  <si>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</si>
  <si>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</si>
  <si>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</si>
  <si>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</si>
  <si>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vdavidov</t>
  </si>
  <si>
    <t>LOGIN</t>
  </si>
  <si>
    <t>MONTH_LIST</t>
  </si>
  <si>
    <t>YEAR_LIST</t>
  </si>
  <si>
    <t>Амурская область</t>
  </si>
  <si>
    <t>RU28</t>
  </si>
  <si>
    <t>Да</t>
  </si>
  <si>
    <t>22465D59E1351F3D1CA844CBC86B25EB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</si>
  <si>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</si>
  <si>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</si>
  <si>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</si>
  <si>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</si>
  <si>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</si>
  <si>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</si>
  <si>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</si>
  <si>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</si>
  <si>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</si>
  <si>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</si>
  <si>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</si>
  <si>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</si>
  <si>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YUkRBAwvCYJYmxzUqPCmNIEOnPkewCNrxsXKxcpMIRvTyGApiRDRrrKMjVvxDJmA77i37i174i190, 194i226i26i86B2C23E53BC505B64BF48BE203CD845910dFEBd2308t03t22t511391000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</si>
  <si>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</si>
  <si>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</si>
  <si>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</si>
  <si>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</si>
  <si>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</si>
  <si>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</si>
  <si>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</si>
  <si>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</si>
  <si>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</si>
  <si>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</si>
  <si>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</si>
  <si>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</si>
  <si>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</si>
  <si>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</si>
  <si>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</si>
  <si>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</si>
  <si>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</si>
  <si>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</si>
  <si>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</si>
  <si>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</si>
  <si>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</si>
  <si>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</si>
  <si>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</si>
  <si>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</si>
  <si>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</si>
  <si>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</si>
  <si>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</si>
  <si>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</si>
  <si>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</si>
  <si>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</si>
  <si>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</si>
  <si>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</si>
  <si>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</si>
  <si>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</si>
  <si>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</si>
  <si>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</si>
  <si>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</si>
  <si>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</si>
  <si>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</si>
  <si>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</si>
  <si>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</si>
  <si>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</si>
  <si>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</si>
  <si>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</si>
  <si>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</si>
  <si>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</si>
  <si>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</si>
  <si>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</si>
  <si>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</si>
  <si>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</si>
  <si>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</si>
  <si>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</si>
  <si>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</si>
  <si>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</si>
  <si>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</si>
  <si>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</si>
  <si>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</si>
  <si>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</si>
  <si>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</si>
  <si>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</si>
  <si>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</si>
  <si>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</si>
  <si>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</si>
  <si>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</si>
  <si>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</si>
  <si>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</si>
  <si>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</si>
  <si>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</si>
  <si>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</si>
  <si>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</si>
  <si>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</si>
  <si>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</si>
  <si>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</si>
  <si>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</si>
  <si>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</si>
  <si>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</si>
  <si>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</si>
  <si>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</si>
  <si>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</si>
  <si>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</si>
  <si>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</si>
  <si>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</si>
  <si>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</si>
  <si>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</si>
  <si>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</si>
  <si>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</si>
  <si>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</si>
  <si>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</si>
  <si>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</si>
  <si>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</si>
  <si>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</si>
  <si>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</si>
  <si>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</si>
  <si>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</si>
  <si>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</si>
  <si>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</si>
  <si>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</si>
  <si>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</si>
  <si>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</si>
  <si>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</si>
  <si>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</si>
  <si>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</si>
  <si>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</si>
  <si>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</si>
  <si>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</si>
  <si>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</si>
  <si>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</si>
  <si>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</si>
  <si>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</si>
  <si>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</si>
  <si>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</si>
  <si>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</si>
  <si>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</si>
  <si>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</si>
  <si>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</si>
  <si>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</si>
  <si>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</si>
  <si>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</si>
  <si>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</si>
  <si>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</si>
  <si>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</si>
  <si>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</si>
  <si>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</si>
  <si>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</si>
  <si>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</si>
  <si>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</si>
  <si>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</si>
  <si>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</si>
  <si>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</si>
  <si>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</si>
  <si>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</si>
  <si>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</si>
  <si>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</si>
  <si>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</si>
  <si>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</si>
  <si>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</si>
  <si>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</si>
  <si>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</si>
  <si>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</si>
  <si>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</si>
  <si>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</si>
  <si>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</si>
  <si>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</si>
  <si>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</si>
  <si>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</si>
  <si>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</si>
  <si>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</si>
  <si>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</si>
  <si>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</si>
  <si>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</si>
  <si>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</si>
  <si>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</si>
  <si>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</si>
  <si>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</si>
  <si>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</si>
  <si>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</si>
  <si>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</si>
  <si>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</si>
  <si>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</si>
  <si>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</si>
  <si>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</si>
  <si>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</si>
  <si>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</si>
  <si>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</si>
  <si>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</si>
  <si>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</si>
  <si>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</si>
  <si>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</si>
  <si>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</si>
  <si>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</si>
  <si>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</si>
  <si>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</si>
  <si>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</si>
  <si>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</si>
  <si>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</si>
  <si>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</si>
  <si>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</si>
  <si>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</si>
  <si>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</si>
  <si>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</si>
  <si>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</si>
  <si>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</si>
  <si>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</si>
  <si>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</si>
  <si>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</si>
  <si>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</si>
  <si>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</si>
  <si>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</si>
  <si>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</si>
  <si>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</si>
  <si>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</si>
  <si>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</si>
  <si>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</si>
  <si>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</si>
  <si>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</si>
  <si>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</si>
  <si>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</si>
  <si>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</si>
  <si>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</si>
  <si>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</si>
  <si>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</si>
  <si>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</si>
  <si>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</si>
  <si>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</si>
  <si>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</si>
  <si>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</si>
  <si>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</si>
  <si>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</si>
  <si>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2022-05-25 23:59:59</t>
  </si>
  <si>
    <t>ALL</t>
  </si>
  <si>
    <t>NO_JUSTIFICATION_REPORT_TILL_DATE_AUG</t>
  </si>
  <si>
    <t>2022-10-25 23:59:59</t>
  </si>
  <si>
    <t>NO_JUSTIFICATION_REPORT_TILL_DATE_DEC</t>
  </si>
  <si>
    <t>2023-01-25 23:59:59</t>
  </si>
  <si>
    <t>NO_JUSTIFICATION_REPORT_TILL_DATE_FEB</t>
  </si>
  <si>
    <t>2022-03-25 23:59:59</t>
  </si>
  <si>
    <t>NO_JUSTIFICATION_REPORT_TILL_DATE_JAN</t>
  </si>
  <si>
    <t>2022-02-25 23:59:59</t>
  </si>
  <si>
    <t>NO_JUSTIFICATION_REPORT_TILL_DATE_JUL</t>
  </si>
  <si>
    <t>2022-08-25 23:59:59</t>
  </si>
  <si>
    <t>NO_JUSTIFICATION_REPORT_TILL_DATE_JUN</t>
  </si>
  <si>
    <t>2022-07-25 23:59:59</t>
  </si>
  <si>
    <t>NO_JUSTIFICATION_REPORT_TILL_DATE_MAR</t>
  </si>
  <si>
    <t>2022-04-25 23:59:59</t>
  </si>
  <si>
    <t>NO_JUSTIFICATION_REPORT_TILL_DATE_MAY</t>
  </si>
  <si>
    <t>2022-06-27 23:59:59</t>
  </si>
  <si>
    <t>NO_JUSTIFICATION_REPORT_TILL_DATE_NOV</t>
  </si>
  <si>
    <t>2022-12-26 23:59:59</t>
  </si>
  <si>
    <t>NO_JUSTIFICATION_REPORT_TILL_DATE_OCT</t>
  </si>
  <si>
    <t>2022-09-26 23:59:59</t>
  </si>
  <si>
    <t>NO_JUSTIFICATION_REPORT_TILL_DATE_SEP</t>
  </si>
  <si>
    <t>2022-11-25 23:59:59</t>
  </si>
  <si>
    <t>NO_JUSTIFICATION_REPORT_TILL_DATE_TTL</t>
  </si>
  <si>
    <t>2023-02-10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</si>
  <si>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</si>
  <si>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</si>
  <si>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</si>
  <si>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</si>
  <si>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</si>
  <si>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</si>
  <si>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</si>
  <si>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</si>
  <si>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</si>
  <si>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</si>
  <si>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</si>
  <si>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</si>
  <si>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</si>
  <si>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</si>
  <si>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</si>
  <si>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</si>
  <si>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</si>
  <si>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</si>
  <si>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</si>
  <si>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</si>
  <si>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</si>
  <si>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</si>
  <si>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</si>
  <si>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</si>
  <si>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</si>
  <si>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</si>
  <si>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</si>
  <si>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</si>
  <si>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</si>
  <si>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</si>
  <si>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</si>
  <si>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</si>
  <si>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</si>
  <si>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</si>
  <si>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</si>
  <si>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</si>
  <si>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</si>
  <si>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</si>
  <si>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</si>
  <si>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</si>
  <si>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</si>
  <si>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</si>
  <si>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</si>
  <si>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</si>
  <si>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</si>
  <si>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</si>
  <si>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</si>
  <si>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</si>
  <si>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</si>
  <si>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</si>
  <si>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</si>
  <si>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</si>
  <si>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</si>
  <si>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</si>
  <si>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</si>
  <si>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</si>
  <si>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</si>
  <si>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</si>
  <si>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</si>
  <si>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</si>
  <si>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</si>
  <si>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</si>
  <si>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</si>
  <si>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</si>
  <si>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</si>
  <si>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</si>
  <si>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</si>
  <si>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</si>
  <si>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</si>
  <si>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</si>
  <si>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</si>
  <si>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</si>
  <si>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</si>
  <si>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АМО ЗИЛ</t>
  </si>
  <si>
    <t>7725043886</t>
  </si>
  <si>
    <t>774801001</t>
  </si>
  <si>
    <t>1027700135759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</si>
  <si>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</si>
  <si>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Y</t>
  </si>
  <si>
    <t>774850001</t>
  </si>
  <si>
    <t>АО  "РСП"</t>
  </si>
  <si>
    <t>5074114756</t>
  </si>
  <si>
    <t>507401001</t>
  </si>
  <si>
    <t>1105074005332</t>
  </si>
  <si>
    <t>/Электроэнергетика/Передача ЭЭ/РСО</t>
  </si>
  <si>
    <t>АО "Атомэнергопромсбыт"</t>
  </si>
  <si>
    <t>7725828549</t>
  </si>
  <si>
    <t>770501001</t>
  </si>
  <si>
    <t>1147746520767</t>
  </si>
  <si>
    <t>/Электроэнергетика/Сбыт ЭЭ/Нерегулируемый сбыт</t>
  </si>
  <si>
    <t>АО "Белгородэнергосбыт"</t>
  </si>
  <si>
    <t>3123110760</t>
  </si>
  <si>
    <t>775050001</t>
  </si>
  <si>
    <t>1043108002321</t>
  </si>
  <si>
    <t>АО "ГКНПЦ им. М.В.Хруничева"</t>
  </si>
  <si>
    <t>7730239877</t>
  </si>
  <si>
    <t>773001001</t>
  </si>
  <si>
    <t>5177746220361</t>
  </si>
  <si>
    <t>/Электроэнергетика/Производство ЭЭ/Комбинированная выработка</t>
  </si>
  <si>
    <t>АО "Газпром энергосбыт Тюмень"</t>
  </si>
  <si>
    <t>8602067215</t>
  </si>
  <si>
    <t>860201001</t>
  </si>
  <si>
    <t>1058602102415</t>
  </si>
  <si>
    <t>АО "Газпром энергосбыт"</t>
  </si>
  <si>
    <t>7705750968</t>
  </si>
  <si>
    <t>772901001</t>
  </si>
  <si>
    <t>5067746436731</t>
  </si>
  <si>
    <t>АО "Газпромнефть - МНПЗ"</t>
  </si>
  <si>
    <t>7723006328</t>
  </si>
  <si>
    <t>772301001</t>
  </si>
  <si>
    <t>1027700500190</t>
  </si>
  <si>
    <t>/Электроэнергетика/Передача ЭЭ/РСО :: /Электроэнергетика/Сбыт ЭЭ/Нерегулируемый сбыт</t>
  </si>
  <si>
    <t>АО "ДУКС"</t>
  </si>
  <si>
    <t>7714077682</t>
  </si>
  <si>
    <t>771401001</t>
  </si>
  <si>
    <t>1027700010579</t>
  </si>
  <si>
    <t>АО "ЕЭСнК"</t>
  </si>
  <si>
    <t>7727232575</t>
  </si>
  <si>
    <t>1027727016350</t>
  </si>
  <si>
    <t>АО "ИННОВАТТ"</t>
  </si>
  <si>
    <t>7726477798</t>
  </si>
  <si>
    <t>772601001</t>
  </si>
  <si>
    <t>1217700246917</t>
  </si>
  <si>
    <t>АО "Инвесттраст"</t>
  </si>
  <si>
    <t>7751048224</t>
  </si>
  <si>
    <t>775101001</t>
  </si>
  <si>
    <t>1177746538969</t>
  </si>
  <si>
    <t>АО "КМА-Энергосбыт"</t>
  </si>
  <si>
    <t>4633013798</t>
  </si>
  <si>
    <t>463350001</t>
  </si>
  <si>
    <t>1024601222030</t>
  </si>
  <si>
    <t>АО "МОСГАЗ"</t>
  </si>
  <si>
    <t>7709919968</t>
  </si>
  <si>
    <t>1127747295686</t>
  </si>
  <si>
    <t>/Электроэнергетика/Производство ЭЭ/Некомбинированная выработка</t>
  </si>
  <si>
    <t>АО "Международный аэропорт Внуково"</t>
  </si>
  <si>
    <t>7710404473</t>
  </si>
  <si>
    <t>1027700024835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</si>
  <si>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</si>
  <si>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</si>
  <si>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</si>
  <si>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</si>
  <si>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</si>
  <si>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</si>
  <si>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</si>
  <si>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</si>
  <si>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</si>
  <si>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</si>
  <si>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1057746557329</t>
  </si>
  <si>
    <t>/Электроэнергетика/Сбыт ЭЭ/ГП</t>
  </si>
  <si>
    <t>АО "Научно-исследовательский центр электронной вычислительной техники"</t>
  </si>
  <si>
    <t>7726019325</t>
  </si>
  <si>
    <t>1027700015298</t>
  </si>
  <si>
    <t>АО "ОДК"</t>
  </si>
  <si>
    <t>7731644035</t>
  </si>
  <si>
    <t>997450001</t>
  </si>
  <si>
    <t>1107746081717</t>
  </si>
  <si>
    <t>АО "ОЭЗ" "Технополис Москва"</t>
  </si>
  <si>
    <t>7735143008</t>
  </si>
  <si>
    <t>770201001</t>
  </si>
  <si>
    <t>1157746364060</t>
  </si>
  <si>
    <t>АО "Оборонэнерго"</t>
  </si>
  <si>
    <t>7704726225</t>
  </si>
  <si>
    <t>770801001</t>
  </si>
  <si>
    <t>1097746264230</t>
  </si>
  <si>
    <t>АО "Оборонэнерго" филиал "Центральный"</t>
  </si>
  <si>
    <t>771843001</t>
  </si>
  <si>
    <t>АО "Оборонэнергосбыт"</t>
  </si>
  <si>
    <t>7704731218</t>
  </si>
  <si>
    <t>773043001</t>
  </si>
  <si>
    <t>1097746448315</t>
  </si>
  <si>
    <t>/Электроэнергетика/Сбыт ЭЭ/Нерегулируемый сбыт :: /Электроэнергетика/Сбыт ЭЭ/ГП</t>
  </si>
  <si>
    <t>АО "Промышленные инновации"</t>
  </si>
  <si>
    <t>7725524660</t>
  </si>
  <si>
    <t>772401001</t>
  </si>
  <si>
    <t>1047796861793</t>
  </si>
  <si>
    <t>АО "СОЦИУМ-ЭНЕРГОСИСТЕМЫ"</t>
  </si>
  <si>
    <t>7743222662</t>
  </si>
  <si>
    <t>774301001</t>
  </si>
  <si>
    <t>1177746893400</t>
  </si>
  <si>
    <t>/Электроэнергетика/Передача ЭЭ/РСО :: /Электроэнергетика/Производство ЭЭ/Комбинированная выработка :: /Электроэнергетика/Производство ЭЭ/Некомбинированная выработка</t>
  </si>
  <si>
    <t>АО "Сибурэнергоменеджмент"</t>
  </si>
  <si>
    <t>7727276526</t>
  </si>
  <si>
    <t>366301001</t>
  </si>
  <si>
    <t>1063667286858</t>
  </si>
  <si>
    <t>АО "Транссервисэнерго"</t>
  </si>
  <si>
    <t>7710430593</t>
  </si>
  <si>
    <t>771001001</t>
  </si>
  <si>
    <t>1037700058417</t>
  </si>
  <si>
    <t>АО "ЭнТел"</t>
  </si>
  <si>
    <t>9725030418</t>
  </si>
  <si>
    <t>772501001</t>
  </si>
  <si>
    <t>1207700086110</t>
  </si>
  <si>
    <t>АО "ЭнергоТЭК"</t>
  </si>
  <si>
    <t>7727338807</t>
  </si>
  <si>
    <t>772701001</t>
  </si>
  <si>
    <t>1187746136863</t>
  </si>
  <si>
    <t>АО "Энергоинвест"</t>
  </si>
  <si>
    <t>7727705694</t>
  </si>
  <si>
    <t>771501001</t>
  </si>
  <si>
    <t>1097746770582</t>
  </si>
  <si>
    <t>АО "Энергосбытовая компания "Восток"</t>
  </si>
  <si>
    <t>7705424509</t>
  </si>
  <si>
    <t>1037739123696</t>
  </si>
  <si>
    <t>АО «Концерн Росэнергоатом»</t>
  </si>
  <si>
    <t>7721632827</t>
  </si>
  <si>
    <t>772101001</t>
  </si>
  <si>
    <t>5087746119951</t>
  </si>
  <si>
    <t>АО «МОЭК Системы учета»</t>
  </si>
  <si>
    <t>7743628060</t>
  </si>
  <si>
    <t>1077746153210</t>
  </si>
  <si>
    <t>АО «Синтез Групп»</t>
  </si>
  <si>
    <t>7719609274</t>
  </si>
  <si>
    <t>773401001</t>
  </si>
  <si>
    <t>1067759055242</t>
  </si>
  <si>
    <t>Акционерное общество «Территориальная Сетевая Организация Юго-Запада»</t>
  </si>
  <si>
    <t>7727807054</t>
  </si>
  <si>
    <t>1137746517809</t>
  </si>
  <si>
    <t>ГУП "Московский метрополитен"</t>
  </si>
  <si>
    <t>7702038150</t>
  </si>
  <si>
    <t>1027700096280</t>
  </si>
  <si>
    <t>ГУП "Моссвет"</t>
  </si>
  <si>
    <t>7703214270</t>
  </si>
  <si>
    <t>770301001</t>
  </si>
  <si>
    <t>1027700073081</t>
  </si>
  <si>
    <t>ГУП города Москвы "Экотехпром"</t>
  </si>
  <si>
    <t>7706043312</t>
  </si>
  <si>
    <t>1027739016161</t>
  </si>
  <si>
    <t>ЗАО "Балашихинская электросеть"</t>
  </si>
  <si>
    <t>5001003540</t>
  </si>
  <si>
    <t>500101001</t>
  </si>
  <si>
    <t>1025000513603</t>
  </si>
  <si>
    <t>ЗАО "Микояновский мясокомбинат"</t>
  </si>
  <si>
    <t>7722169626</t>
  </si>
  <si>
    <t>774950001</t>
  </si>
  <si>
    <t>1027739019934</t>
  </si>
  <si>
    <t>ЗАО "Электросеть"</t>
  </si>
  <si>
    <t>7714734225</t>
  </si>
  <si>
    <t>1087746413468</t>
  </si>
  <si>
    <t>ЗАО Кварцит</t>
  </si>
  <si>
    <t>5005027238</t>
  </si>
  <si>
    <t>500501001</t>
  </si>
  <si>
    <t>1025000922308</t>
  </si>
  <si>
    <t>КП "МЭД"</t>
  </si>
  <si>
    <t>7719034354</t>
  </si>
  <si>
    <t>1027700513532</t>
  </si>
  <si>
    <t>Кировский филиал ООО "ЕЭС-Гарант"</t>
  </si>
  <si>
    <t>5024173259</t>
  </si>
  <si>
    <t>434543001</t>
  </si>
  <si>
    <t>1175024009918</t>
  </si>
  <si>
    <t>МУП "ВИДНОВСКОЕ ПТО ГХ"</t>
  </si>
  <si>
    <t>5003002816</t>
  </si>
  <si>
    <t>500301001</t>
  </si>
  <si>
    <t>1025000651510</t>
  </si>
  <si>
    <t>МУП "Троицкая электросеть"</t>
  </si>
  <si>
    <t>5046065560</t>
  </si>
  <si>
    <t>1045009350044</t>
  </si>
  <si>
    <t>/Электроэнергетика/Передача ЭЭ/РСО :: /Электроэнергетика/Сбыт ЭЭ/Нерегулируемый сбыт :: /Электроэнергетика/Сбыт ЭЭ/ГП</t>
  </si>
  <si>
    <t>МУП «Электросеть городского округа Щербинка»</t>
  </si>
  <si>
    <t>5051002157</t>
  </si>
  <si>
    <t>1025007516522</t>
  </si>
  <si>
    <t>Московская дирекция по энергообеспечению Трансэнерго - филиал ОАО "РЖД"</t>
  </si>
  <si>
    <t>7708503727</t>
  </si>
  <si>
    <t>770845041</t>
  </si>
  <si>
    <t>1037739877295</t>
  </si>
  <si>
    <t>ОАО "ВТИ"</t>
  </si>
  <si>
    <t>7725054856</t>
  </si>
  <si>
    <t>1027700158485</t>
  </si>
  <si>
    <t>ОАО "ЗВИ"</t>
  </si>
  <si>
    <t>7725008610</t>
  </si>
  <si>
    <t>1027700002351</t>
  </si>
  <si>
    <t>ОАО "Машиностроительный завод "Маяк"</t>
  </si>
  <si>
    <t>7719024042</t>
  </si>
  <si>
    <t>771901001</t>
  </si>
  <si>
    <t>1027700319954</t>
  </si>
  <si>
    <t>ОАО "НИИЭС"</t>
  </si>
  <si>
    <t>7733021533</t>
  </si>
  <si>
    <t>773301001</t>
  </si>
  <si>
    <t>1027739536868</t>
  </si>
  <si>
    <t>ОАО "Олимпийский комплекс "Лужники"</t>
  </si>
  <si>
    <t>7704077210</t>
  </si>
  <si>
    <t>1027700111120</t>
  </si>
  <si>
    <t>ОАО "РЖД" (Октябрьская дирекция по энергообеспечению – СП "Трансэнерго" - филиала ОАО "РЖД")</t>
  </si>
  <si>
    <t>783845004</t>
  </si>
  <si>
    <t>ОАО "Тушинский машиностроительный завод"</t>
  </si>
  <si>
    <t>7733022008</t>
  </si>
  <si>
    <t>1027700331053</t>
  </si>
  <si>
    <t>ООО "Базис-С"</t>
  </si>
  <si>
    <t>7705718668</t>
  </si>
  <si>
    <t>1067746348845</t>
  </si>
  <si>
    <t>ООО "ВТК-ИНВЕСТ"</t>
  </si>
  <si>
    <t>7731463230</t>
  </si>
  <si>
    <t>1147746024458</t>
  </si>
  <si>
    <t>ООО "ГАЛИОН"</t>
  </si>
  <si>
    <t>7751081694</t>
  </si>
  <si>
    <t>5177746006312</t>
  </si>
  <si>
    <t>ООО "ГАРАНТ ПЛЮС"</t>
  </si>
  <si>
    <t>7709756784</t>
  </si>
  <si>
    <t>502401001</t>
  </si>
  <si>
    <t>1077759934284</t>
  </si>
  <si>
    <t>ООО "ГЭК"</t>
  </si>
  <si>
    <t>7702444458</t>
  </si>
  <si>
    <t>1187746863182</t>
  </si>
  <si>
    <t>ООО "Газпромнефть-Энергосервис"</t>
  </si>
  <si>
    <t>7727306280</t>
  </si>
  <si>
    <t>5167746416624</t>
  </si>
  <si>
    <t>ООО "Гарант Энерго"</t>
  </si>
  <si>
    <t>7709782777</t>
  </si>
  <si>
    <t>770901001</t>
  </si>
  <si>
    <t>1087746321827</t>
  </si>
  <si>
    <t>ООО "ГлавЭнергоСбыт"</t>
  </si>
  <si>
    <t>7725571452</t>
  </si>
  <si>
    <t>1067746647583</t>
  </si>
  <si>
    <t>ООО "Гортрансэнерго"</t>
  </si>
  <si>
    <t>7718822144</t>
  </si>
  <si>
    <t>771801001</t>
  </si>
  <si>
    <t>1107746818948</t>
  </si>
  <si>
    <t>ООО "ЕФН Эко Сервис"</t>
  </si>
  <si>
    <t>7736552814</t>
  </si>
  <si>
    <t>1077746007756</t>
  </si>
  <si>
    <t>ООО "ЕФН-Экотехпром МСЗ 3"</t>
  </si>
  <si>
    <t>7737520364</t>
  </si>
  <si>
    <t>5077746776047</t>
  </si>
  <si>
    <t>ООО "ЕЭС-Гарант"</t>
  </si>
  <si>
    <t>ООО "Инвестиционно-проектная группа "СИНЭФ"</t>
  </si>
  <si>
    <t>7719606210</t>
  </si>
  <si>
    <t>5067746962070</t>
  </si>
  <si>
    <t>ООО "КИТ-ИСК"</t>
  </si>
  <si>
    <t>7702633247</t>
  </si>
  <si>
    <t>1077746335776</t>
  </si>
  <si>
    <t>ООО "КМА-Энергосбыт"</t>
  </si>
  <si>
    <t>4633042206</t>
  </si>
  <si>
    <t>463301001</t>
  </si>
  <si>
    <t>1224600006476</t>
  </si>
  <si>
    <t>ООО "КНАУФ ЭНЕРГИЯ"</t>
  </si>
  <si>
    <t>7729677594</t>
  </si>
  <si>
    <t>1117746197964</t>
  </si>
  <si>
    <t>ООО "КЭС"</t>
  </si>
  <si>
    <t>2308138781</t>
  </si>
  <si>
    <t>230801001</t>
  </si>
  <si>
    <t>1072308013073</t>
  </si>
  <si>
    <t>ООО "Каскад-Энергосбыт"</t>
  </si>
  <si>
    <t>4028033356</t>
  </si>
  <si>
    <t>402801001</t>
  </si>
  <si>
    <t>1054004004779</t>
  </si>
  <si>
    <t>ООО "Каскад-Энергосеть"</t>
  </si>
  <si>
    <t>4028033476</t>
  </si>
  <si>
    <t>1054004005395</t>
  </si>
  <si>
    <t>ООО "Люкс Энерджи"</t>
  </si>
  <si>
    <t>7731395702</t>
  </si>
  <si>
    <t>773101001</t>
  </si>
  <si>
    <t>1187746091884</t>
  </si>
  <si>
    <t>ООО "МАРЭМ+"</t>
  </si>
  <si>
    <t>7702387915</t>
  </si>
  <si>
    <t>1157746714740</t>
  </si>
  <si>
    <t>ООО "МЕЧЕЛ-ЭНЕРГО"</t>
  </si>
  <si>
    <t>7722245108</t>
  </si>
  <si>
    <t>1027700016706</t>
  </si>
  <si>
    <t>ООО "МТС ЭНЕРГО"</t>
  </si>
  <si>
    <t>9709006506</t>
  </si>
  <si>
    <t>1177746748376</t>
  </si>
  <si>
    <t>ООО "Межрегиональная энергосбытовая компания" (ООО "Межрегионсбыт")</t>
  </si>
  <si>
    <t>7704550388</t>
  </si>
  <si>
    <t>1057746444634</t>
  </si>
  <si>
    <t>ООО "Миллениум"</t>
  </si>
  <si>
    <t>5906121589</t>
  </si>
  <si>
    <t>590601001</t>
  </si>
  <si>
    <t>1135906004739</t>
  </si>
  <si>
    <t>ООО "Монолит Энерго"</t>
  </si>
  <si>
    <t>9725034638</t>
  </si>
  <si>
    <t>1207700280480</t>
  </si>
  <si>
    <t>ООО "Нагатино-Энергосеть"</t>
  </si>
  <si>
    <t>7725648497</t>
  </si>
  <si>
    <t>5087746296127</t>
  </si>
  <si>
    <t>ООО "Наро-Фоминская электросетевая компания"</t>
  </si>
  <si>
    <t>5030046058</t>
  </si>
  <si>
    <t>503001001</t>
  </si>
  <si>
    <t>1045005903744</t>
  </si>
  <si>
    <t>ООО "ОЭСК"</t>
  </si>
  <si>
    <t>7751034542</t>
  </si>
  <si>
    <t>5167746510949</t>
  </si>
  <si>
    <t>ООО "Объединенная электросетевая компания"</t>
  </si>
  <si>
    <t>7723408549</t>
  </si>
  <si>
    <t>1157746838149</t>
  </si>
  <si>
    <t>ООО "ПО Электро групп"</t>
  </si>
  <si>
    <t>7725684576</t>
  </si>
  <si>
    <t>1097746836989</t>
  </si>
  <si>
    <t>ООО "ПОЛЕТ-ИНЖЕНЕР"</t>
  </si>
  <si>
    <t>9709020814</t>
  </si>
  <si>
    <t>5177746386538</t>
  </si>
  <si>
    <t>ООО "ПРОТЕЛ"</t>
  </si>
  <si>
    <t>7706629379</t>
  </si>
  <si>
    <t>5067746108480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</si>
  <si>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</si>
  <si>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</si>
  <si>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</si>
  <si>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</si>
  <si>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</si>
  <si>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</si>
  <si>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"РОСМИКС"</t>
  </si>
  <si>
    <t>7719284001</t>
  </si>
  <si>
    <t>1037719054053</t>
  </si>
  <si>
    <t>ООО "РТК Энергосбыт"</t>
  </si>
  <si>
    <t>9728002634</t>
  </si>
  <si>
    <t>772201001</t>
  </si>
  <si>
    <t>1207700157983</t>
  </si>
  <si>
    <t>ООО "РЭК"</t>
  </si>
  <si>
    <t>3123351597</t>
  </si>
  <si>
    <t>1143123015860</t>
  </si>
  <si>
    <t>ООО "Развитие"</t>
  </si>
  <si>
    <t>7725496815</t>
  </si>
  <si>
    <t>1187746784620</t>
  </si>
  <si>
    <t>ООО "РегионЭнергоСбыт"</t>
  </si>
  <si>
    <t>7704729459</t>
  </si>
  <si>
    <t>770401001</t>
  </si>
  <si>
    <t>1097746384900</t>
  </si>
  <si>
    <t>ООО "Регионы - Энерго"</t>
  </si>
  <si>
    <t>5024170498</t>
  </si>
  <si>
    <t>1165024059782</t>
  </si>
  <si>
    <t>ООО "Русэнергоресурс"</t>
  </si>
  <si>
    <t>7706288496</t>
  </si>
  <si>
    <t>1037706004346</t>
  </si>
  <si>
    <t>ООО "Русэнергосбыт"</t>
  </si>
  <si>
    <t>7706284124</t>
  </si>
  <si>
    <t>1027706023058</t>
  </si>
  <si>
    <t>ООО "СЕТЬЭНЕРГОТРАНС"</t>
  </si>
  <si>
    <t>7733751346</t>
  </si>
  <si>
    <t>1107746949595</t>
  </si>
  <si>
    <t>ООО "СК ЭНЕРГИЯ"</t>
  </si>
  <si>
    <t>7724474505</t>
  </si>
  <si>
    <t>1197746298969</t>
  </si>
  <si>
    <t>ООО "Самолет-Прогресс"</t>
  </si>
  <si>
    <t>7731317983</t>
  </si>
  <si>
    <t>1167746526530</t>
  </si>
  <si>
    <t>ООО "Система"</t>
  </si>
  <si>
    <t>9725034250</t>
  </si>
  <si>
    <t>1207700265904</t>
  </si>
  <si>
    <t>ООО "Ситиэнерго"</t>
  </si>
  <si>
    <t>7706593549</t>
  </si>
  <si>
    <t>1057748339791</t>
  </si>
  <si>
    <t>ООО "Техпромэксперт"</t>
  </si>
  <si>
    <t>7706760077</t>
  </si>
  <si>
    <t>1117746620166</t>
  </si>
  <si>
    <t>ООО "Транснефтьэнерго"</t>
  </si>
  <si>
    <t>7703552167</t>
  </si>
  <si>
    <t>1057747096990</t>
  </si>
  <si>
    <t>ООО "Фирма "Дельта-1"</t>
  </si>
  <si>
    <t>7716147487</t>
  </si>
  <si>
    <t>771601001</t>
  </si>
  <si>
    <t>1027739903564</t>
  </si>
  <si>
    <t>ООО "Хартия"</t>
  </si>
  <si>
    <t>7703770101</t>
  </si>
  <si>
    <t>1127746462250</t>
  </si>
  <si>
    <t>ООО "ЦЕНТРЭЛЕКТРОСЕТЬ"</t>
  </si>
  <si>
    <t>9731086722</t>
  </si>
  <si>
    <t>1217700617617</t>
  </si>
  <si>
    <t>ООО "ЦЭС Инвест"</t>
  </si>
  <si>
    <t>7716923228</t>
  </si>
  <si>
    <t>772801001</t>
  </si>
  <si>
    <t>1187746877108</t>
  </si>
  <si>
    <t>ООО "Центральная Энергосбытовая Компания"</t>
  </si>
  <si>
    <t>6950076383</t>
  </si>
  <si>
    <t>1086952002818</t>
  </si>
  <si>
    <t>ООО "Центрэнерго"</t>
  </si>
  <si>
    <t>7703728269</t>
  </si>
  <si>
    <t>1107746762012</t>
  </si>
  <si>
    <t>ООО "Черкизово ТЭК"</t>
  </si>
  <si>
    <t>7714974474</t>
  </si>
  <si>
    <t>1177746151978</t>
  </si>
  <si>
    <t>ООО "ЭНЕРГОКОНСАЛТ"</t>
  </si>
  <si>
    <t>7702387312</t>
  </si>
  <si>
    <t>1157746678760</t>
  </si>
  <si>
    <t>ООО "ЭНЕРГОСБЫТХОЛДИНГ"</t>
  </si>
  <si>
    <t>7703599239</t>
  </si>
  <si>
    <t>1067746779506</t>
  </si>
  <si>
    <t>ООО "ЭСК "Красное Сормово"</t>
  </si>
  <si>
    <t>5263057670</t>
  </si>
  <si>
    <t>526301001</t>
  </si>
  <si>
    <t>1065263039005</t>
  </si>
  <si>
    <t>ООО "Электро-Сетевая Компания "СИТИ"</t>
  </si>
  <si>
    <t>7730587063</t>
  </si>
  <si>
    <t>1087746851477</t>
  </si>
  <si>
    <t>ООО "Электросервис"</t>
  </si>
  <si>
    <t>9718132384</t>
  </si>
  <si>
    <t>1197746190146</t>
  </si>
  <si>
    <t>ООО "Элма-Энерго"</t>
  </si>
  <si>
    <t>7735572790</t>
  </si>
  <si>
    <t>773501001</t>
  </si>
  <si>
    <t>1107746879591</t>
  </si>
  <si>
    <t>ООО "Энергии Технологии"</t>
  </si>
  <si>
    <t>7743639382</t>
  </si>
  <si>
    <t>5077746554606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</si>
  <si>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</si>
  <si>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</si>
  <si>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</si>
  <si>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</si>
  <si>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</si>
  <si>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</si>
  <si>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"ЭнергоПромИнвест"</t>
  </si>
  <si>
    <t>7713565253</t>
  </si>
  <si>
    <t>1057748250339</t>
  </si>
  <si>
    <t>ООО "Энергопрофит"</t>
  </si>
  <si>
    <t>7708341064</t>
  </si>
  <si>
    <t>1197746052602</t>
  </si>
  <si>
    <t>ООО "Энергосети"</t>
  </si>
  <si>
    <t>7731663126</t>
  </si>
  <si>
    <t>5107746050616</t>
  </si>
  <si>
    <t>ООО "Энерготранзит"</t>
  </si>
  <si>
    <t>7727698447</t>
  </si>
  <si>
    <t>1097746557072</t>
  </si>
  <si>
    <t>ООО «Базис XXI»</t>
  </si>
  <si>
    <t>7726310326</t>
  </si>
  <si>
    <t>1027700448380</t>
  </si>
  <si>
    <t>ООО «ГЭС»</t>
  </si>
  <si>
    <t>7730120261</t>
  </si>
  <si>
    <t>1157746253180</t>
  </si>
  <si>
    <t>ООО «Нагатино-Энергосбыт»</t>
  </si>
  <si>
    <t>7725667203</t>
  </si>
  <si>
    <t>1097746203818</t>
  </si>
  <si>
    <t>ООО «РИ Энерго»</t>
  </si>
  <si>
    <t>7725258634</t>
  </si>
  <si>
    <t>1147748158447</t>
  </si>
  <si>
    <t>ООО «РРСК»</t>
  </si>
  <si>
    <t>5907024108</t>
  </si>
  <si>
    <t>132843001</t>
  </si>
  <si>
    <t>1045901169159</t>
  </si>
  <si>
    <t>ООО «СервисНедвижимость РусГидро»</t>
  </si>
  <si>
    <t>7710898590</t>
  </si>
  <si>
    <t>1117746808101</t>
  </si>
  <si>
    <t>ООО «Современные Энергетические Технологии»</t>
  </si>
  <si>
    <t>7703656913</t>
  </si>
  <si>
    <t>1087746213543</t>
  </si>
  <si>
    <t>/Электроэнергетика/Сбыт ЭЭ/Нерегулируемый сбыт :: /Электроэнергетика/Производство ЭЭ/Комбинированная выработка</t>
  </si>
  <si>
    <t>ООО «Энергопромсбыт»</t>
  </si>
  <si>
    <t>7722781966</t>
  </si>
  <si>
    <t>1127746568729</t>
  </si>
  <si>
    <t>Общество с ограниченной ответственностью "Московский Прожекторный Завод"</t>
  </si>
  <si>
    <t>7720827686</t>
  </si>
  <si>
    <t>772001001</t>
  </si>
  <si>
    <t>5147746193898</t>
  </si>
  <si>
    <t>Общество с ограниченной ответственностью «АгроЭнергоСбыт»</t>
  </si>
  <si>
    <t>7730188527</t>
  </si>
  <si>
    <t>1157746955563</t>
  </si>
  <si>
    <t>Общество с ограниченной ответственностью «Комплексэнергосервис»</t>
  </si>
  <si>
    <t>7727688054</t>
  </si>
  <si>
    <t>1097746195777</t>
  </si>
  <si>
    <t>ПАО "Карачаровский механический завод"</t>
  </si>
  <si>
    <t>7721024057</t>
  </si>
  <si>
    <t>1027739700724</t>
  </si>
  <si>
    <t>ПАО "МОЭК"</t>
  </si>
  <si>
    <t>7720518494</t>
  </si>
  <si>
    <t>1047796974092</t>
  </si>
  <si>
    <t>ПАО "Мосэнерго"</t>
  </si>
  <si>
    <t>7705035012</t>
  </si>
  <si>
    <t>1027700302420</t>
  </si>
  <si>
    <t>ПАО "ФСК ЕЭС"</t>
  </si>
  <si>
    <t>4716016979</t>
  </si>
  <si>
    <t>1024701893336</t>
  </si>
  <si>
    <t>Удмуртский филиал ООО "ЕЭС-Гарант"</t>
  </si>
  <si>
    <t>184143001</t>
  </si>
  <si>
    <t>ФГБОУ ВПО "НИУ МЭИ"</t>
  </si>
  <si>
    <t>7722019652</t>
  </si>
  <si>
    <t>772245001</t>
  </si>
  <si>
    <t>1027700251644</t>
  </si>
  <si>
    <t>Филиал ПАО "ФСК ЕЭС" - Московское ПМЭС</t>
  </si>
  <si>
    <t>Центральный филиал ООО «Газпром энерго»</t>
  </si>
  <si>
    <t>7736186950</t>
  </si>
  <si>
    <t>504343001</t>
  </si>
  <si>
    <t>1027739841370</t>
  </si>
  <si>
    <t>МР</t>
  </si>
  <si>
    <t>МО</t>
  </si>
  <si>
    <t>Тип МО</t>
  </si>
  <si>
    <t>Имя диапазона</t>
  </si>
  <si>
    <t>45000000</t>
  </si>
  <si>
    <t>город федерального значения</t>
  </si>
  <si>
    <t>MO_LIST_1</t>
  </si>
  <si>
    <t>городской округ Троицк</t>
  </si>
  <si>
    <t>45931000</t>
  </si>
  <si>
    <t>внутригородская территория города федерального значения</t>
  </si>
  <si>
    <t>городской округ Щербинка</t>
  </si>
  <si>
    <t>45932000</t>
  </si>
  <si>
    <t>муниципальный округ Академический</t>
  </si>
  <si>
    <t>45397000</t>
  </si>
  <si>
    <t>внутригородская территория (внутригородское муниципальное образование) города федерального значения</t>
  </si>
  <si>
    <t>муниципальный округ Алексеевский</t>
  </si>
  <si>
    <t>45349000</t>
  </si>
  <si>
    <t>муниципальный округ Алтуфьевский</t>
  </si>
  <si>
    <t>45350000</t>
  </si>
  <si>
    <t>муниципальный округ Арбат</t>
  </si>
  <si>
    <t>45374000</t>
  </si>
  <si>
    <t>муниципальный округ Аэропорт</t>
  </si>
  <si>
    <t>45333000</t>
  </si>
  <si>
    <t>муниципальный округ Бабушкинский</t>
  </si>
  <si>
    <t>45351000</t>
  </si>
  <si>
    <t>муниципальный округ Басманный</t>
  </si>
  <si>
    <t>45375000</t>
  </si>
  <si>
    <t>муниципальный округ Беговой</t>
  </si>
  <si>
    <t>45334000</t>
  </si>
  <si>
    <t>муниципальный округ Бескудниковский</t>
  </si>
  <si>
    <t>45335000</t>
  </si>
  <si>
    <t>муниципальный округ Бибирево</t>
  </si>
  <si>
    <t>45352000</t>
  </si>
  <si>
    <t>муниципальный округ Бирюлево Восточное</t>
  </si>
  <si>
    <t>45911000</t>
  </si>
  <si>
    <t>муниципальный округ Бирюлево Западное</t>
  </si>
  <si>
    <t>45912000</t>
  </si>
  <si>
    <t>муниципальный округ Богородское</t>
  </si>
  <si>
    <t>45301000</t>
  </si>
  <si>
    <t>муниципальный округ Братеево</t>
  </si>
  <si>
    <t>45913000</t>
  </si>
  <si>
    <t>муниципальный округ Бутырский</t>
  </si>
  <si>
    <t>45353000</t>
  </si>
  <si>
    <t>муниципальный округ Вешняки</t>
  </si>
  <si>
    <t>45302000</t>
  </si>
  <si>
    <t>муниципальный округ Внуково</t>
  </si>
  <si>
    <t>45317000</t>
  </si>
  <si>
    <t>муниципальный округ Войковский</t>
  </si>
  <si>
    <t>45336000</t>
  </si>
  <si>
    <t>муниципальный округ Восточное Дегунино</t>
  </si>
  <si>
    <t>45337000</t>
  </si>
  <si>
    <t>муниципальный округ Восточное Измайлово</t>
  </si>
  <si>
    <t>45303000</t>
  </si>
  <si>
    <t>муниципальный округ Восточный</t>
  </si>
  <si>
    <t>45304000</t>
  </si>
  <si>
    <t>муниципальный округ Выхино-Жулебино</t>
  </si>
  <si>
    <t>45385000</t>
  </si>
  <si>
    <t>муниципальный округ Гагаринский</t>
  </si>
  <si>
    <t>45398000</t>
  </si>
  <si>
    <t>муниципальный округ Головинский</t>
  </si>
  <si>
    <t>45338000</t>
  </si>
  <si>
    <t>муниципальный округ Гольяново</t>
  </si>
  <si>
    <t>45305000</t>
  </si>
  <si>
    <t>муниципальный округ Даниловский</t>
  </si>
  <si>
    <t>45914000</t>
  </si>
  <si>
    <t>муниципальный округ Дмитровский</t>
  </si>
  <si>
    <t>45339000</t>
  </si>
  <si>
    <t>муниципальный округ Донской</t>
  </si>
  <si>
    <t>45915000</t>
  </si>
  <si>
    <t>муниципальный округ Дорогомилово</t>
  </si>
  <si>
    <t>45318000</t>
  </si>
  <si>
    <t>муниципальный округ Замоскворечье</t>
  </si>
  <si>
    <t>45376000</t>
  </si>
  <si>
    <t>муниципальный округ Западное Дегунино</t>
  </si>
  <si>
    <t>45340000</t>
  </si>
  <si>
    <t>муниципальный округ Зюзино</t>
  </si>
  <si>
    <t>45901000</t>
  </si>
  <si>
    <t>муниципальный округ Зябликово</t>
  </si>
  <si>
    <t>45916000</t>
  </si>
  <si>
    <t>муниципальный округ Ивановское</t>
  </si>
  <si>
    <t>45306000</t>
  </si>
  <si>
    <t>муниципальный округ Измайлово</t>
  </si>
  <si>
    <t>45307000</t>
  </si>
  <si>
    <t>муниципальный округ Капотня</t>
  </si>
  <si>
    <t>45386000</t>
  </si>
  <si>
    <t>муниципальный округ Коньково</t>
  </si>
  <si>
    <t>45902000</t>
  </si>
  <si>
    <t>муниципальный округ Коптево</t>
  </si>
  <si>
    <t>45341000</t>
  </si>
  <si>
    <t>муниципальный округ Косино-Ухтомский</t>
  </si>
  <si>
    <t>45308000</t>
  </si>
  <si>
    <t>муниципальный округ Котловка</t>
  </si>
  <si>
    <t>45903000</t>
  </si>
  <si>
    <t>муниципальный округ Красносельский</t>
  </si>
  <si>
    <t>45378000</t>
  </si>
  <si>
    <t>муниципальный округ Крылатское</t>
  </si>
  <si>
    <t>45319000</t>
  </si>
  <si>
    <t>муниципальный округ Крюково</t>
  </si>
  <si>
    <t>45330000</t>
  </si>
  <si>
    <t>муниципальный округ Кузьминки</t>
  </si>
  <si>
    <t>45387000</t>
  </si>
  <si>
    <t>муниципальный округ Кунцево</t>
  </si>
  <si>
    <t>45320000</t>
  </si>
  <si>
    <t>муниципальный округ Куркино</t>
  </si>
  <si>
    <t>45366000</t>
  </si>
  <si>
    <t>муниципальный округ Левобережный</t>
  </si>
  <si>
    <t>45342000</t>
  </si>
  <si>
    <t>муниципальный округ Лефортово</t>
  </si>
  <si>
    <t>45388000</t>
  </si>
  <si>
    <t>муниципальный округ Лианозово</t>
  </si>
  <si>
    <t>45354000</t>
  </si>
  <si>
    <t>муниципальный округ Ломоносовский</t>
  </si>
  <si>
    <t>45904000</t>
  </si>
  <si>
    <t>муниципальный округ Лосиноостровский</t>
  </si>
  <si>
    <t>45355000</t>
  </si>
  <si>
    <t>муниципальный округ Люблино</t>
  </si>
  <si>
    <t>45389000</t>
  </si>
  <si>
    <t>муниципальный округ Марфино</t>
  </si>
  <si>
    <t>45356000</t>
  </si>
  <si>
    <t>муниципальный округ Марьина роща</t>
  </si>
  <si>
    <t>45357000</t>
  </si>
  <si>
    <t>муниципальный округ Марьино</t>
  </si>
  <si>
    <t>45390000</t>
  </si>
  <si>
    <t>муниципальный округ Матушкино</t>
  </si>
  <si>
    <t>45331000</t>
  </si>
  <si>
    <t>муниципальный округ Метрогородок</t>
  </si>
  <si>
    <t>45311000</t>
  </si>
  <si>
    <t>муниципальный округ Мещанский</t>
  </si>
  <si>
    <t>45379000</t>
  </si>
  <si>
    <t>муниципальный округ Митино</t>
  </si>
  <si>
    <t>45367000</t>
  </si>
  <si>
    <t>муниципальный округ Можайский</t>
  </si>
  <si>
    <t>45321000</t>
  </si>
  <si>
    <t>муниципальный округ Молжаниновский</t>
  </si>
  <si>
    <t>45343000</t>
  </si>
  <si>
    <t>муниципальный округ Москворечье-Сабурово</t>
  </si>
  <si>
    <t>45917000</t>
  </si>
  <si>
    <t>муниципальный округ Нагатино-Садовники</t>
  </si>
  <si>
    <t>45918000</t>
  </si>
  <si>
    <t>муниципальный округ Нагатинский затон</t>
  </si>
  <si>
    <t>45919000</t>
  </si>
  <si>
    <t>муниципальный округ Нагорный</t>
  </si>
  <si>
    <t>45920000</t>
  </si>
  <si>
    <t>муниципальный округ Некрасовка</t>
  </si>
  <si>
    <t>45391000</t>
  </si>
  <si>
    <t>муниципальный округ Нижегородский</t>
  </si>
  <si>
    <t>45392000</t>
  </si>
  <si>
    <t>муниципальный округ Ново-Переделкино</t>
  </si>
  <si>
    <t>45322000</t>
  </si>
  <si>
    <t>муниципальный округ Новогиреево</t>
  </si>
  <si>
    <t>45309000</t>
  </si>
  <si>
    <t>муниципальный округ Новокосино</t>
  </si>
  <si>
    <t>45310000</t>
  </si>
  <si>
    <t>муниципальный округ Обручевский</t>
  </si>
  <si>
    <t>45905000</t>
  </si>
  <si>
    <t>муниципальный округ Орехово-Борисово Северное</t>
  </si>
  <si>
    <t>45921000</t>
  </si>
  <si>
    <t>муниципальный округ Орехово-Борисово Южное</t>
  </si>
  <si>
    <t>45922000</t>
  </si>
  <si>
    <t>муниципальный округ Отрадное</t>
  </si>
  <si>
    <t>45359000</t>
  </si>
  <si>
    <t>муниципальный округ Очаково-Матвеевское</t>
  </si>
  <si>
    <t>45323000</t>
  </si>
  <si>
    <t>муниципальный округ Перово</t>
  </si>
  <si>
    <t>45312000</t>
  </si>
  <si>
    <t>муниципальный округ Печатники</t>
  </si>
  <si>
    <t>45393000</t>
  </si>
  <si>
    <t>муниципальный округ Покровское-Стрешнево</t>
  </si>
  <si>
    <t>45368000</t>
  </si>
  <si>
    <t>муниципальный округ Преображенское</t>
  </si>
  <si>
    <t>45316000</t>
  </si>
  <si>
    <t>муниципальный округ Пресненский</t>
  </si>
  <si>
    <t>45380000</t>
  </si>
  <si>
    <t>муниципальный округ Проспект Вернадского</t>
  </si>
  <si>
    <t>45324000</t>
  </si>
  <si>
    <t>муниципальный округ Раменки</t>
  </si>
  <si>
    <t>45325000</t>
  </si>
  <si>
    <t>муниципальный округ Ростокино</t>
  </si>
  <si>
    <t>45360000</t>
  </si>
  <si>
    <t>муниципальный округ Рязанский</t>
  </si>
  <si>
    <t>45394000</t>
  </si>
  <si>
    <t>муниципальный округ Савелки</t>
  </si>
  <si>
    <t>45377000</t>
  </si>
  <si>
    <t>муниципальный округ Савеловский</t>
  </si>
  <si>
    <t>45344000</t>
  </si>
  <si>
    <t>муниципальный округ Свиблово</t>
  </si>
  <si>
    <t>45361000</t>
  </si>
  <si>
    <t>муниципальный округ Северное Бутово</t>
  </si>
  <si>
    <t>45906000</t>
  </si>
  <si>
    <t>муниципальный округ Северное Измайлово</t>
  </si>
  <si>
    <t>45313000</t>
  </si>
  <si>
    <t>муниципальный округ Северное Медведково</t>
  </si>
  <si>
    <t>45362000</t>
  </si>
  <si>
    <t>муниципальный округ Северное Тушино</t>
  </si>
  <si>
    <t>45369000</t>
  </si>
  <si>
    <t>муниципальный округ Северный</t>
  </si>
  <si>
    <t>45363000</t>
  </si>
  <si>
    <t>муниципальный округ Силино</t>
  </si>
  <si>
    <t>45332000</t>
  </si>
  <si>
    <t>муниципальный округ Сокол</t>
  </si>
  <si>
    <t>45345000</t>
  </si>
  <si>
    <t>муниципальный округ Соколиная гора</t>
  </si>
  <si>
    <t>45314000</t>
  </si>
  <si>
    <t>муниципальный округ Сокольники</t>
  </si>
  <si>
    <t>45315000</t>
  </si>
  <si>
    <t>муниципальный округ Солнцево</t>
  </si>
  <si>
    <t>45326000</t>
  </si>
  <si>
    <t>муниципальный округ Старое Крюково</t>
  </si>
  <si>
    <t>45927000</t>
  </si>
  <si>
    <t>муниципальный округ Строгино</t>
  </si>
  <si>
    <t>45370000</t>
  </si>
  <si>
    <t>муниципальный округ Таганский</t>
  </si>
  <si>
    <t>45381000</t>
  </si>
  <si>
    <t>муниципальный округ Тверской</t>
  </si>
  <si>
    <t>45382000</t>
  </si>
  <si>
    <t>муниципальный округ Текстильщики</t>
  </si>
  <si>
    <t>45395000</t>
  </si>
  <si>
    <t>муниципальный округ Теплый Стан</t>
  </si>
  <si>
    <t>45907000</t>
  </si>
  <si>
    <t>муниципальный округ Тимирязевский</t>
  </si>
  <si>
    <t>45346000</t>
  </si>
  <si>
    <t>муниципальный округ Тропарево-Никулино</t>
  </si>
  <si>
    <t>45327000</t>
  </si>
  <si>
    <t>муниципальный округ Филевский парк</t>
  </si>
  <si>
    <t>45328000</t>
  </si>
  <si>
    <t>муниципальный округ Фили-Давыдково</t>
  </si>
  <si>
    <t>45329000</t>
  </si>
  <si>
    <t>муниципальный округ Хамовники</t>
  </si>
  <si>
    <t>45383000</t>
  </si>
  <si>
    <t>муниципальный округ Ховрино</t>
  </si>
  <si>
    <t>45347000</t>
  </si>
  <si>
    <t>муниципальный округ Хорошево-Мневники</t>
  </si>
  <si>
    <t>45371000</t>
  </si>
  <si>
    <t>муниципальный округ Хорошевский</t>
  </si>
  <si>
    <t>45348000</t>
  </si>
  <si>
    <t>муниципальный округ Царицыно</t>
  </si>
  <si>
    <t>45923000</t>
  </si>
  <si>
    <t>муниципальный округ Черемушки</t>
  </si>
  <si>
    <t>45908000</t>
  </si>
  <si>
    <t>муниципальный округ Чертаново Северное</t>
  </si>
  <si>
    <t>45924000</t>
  </si>
  <si>
    <t>муниципальный округ Чертаново Центральное</t>
  </si>
  <si>
    <t>45925000</t>
  </si>
  <si>
    <t>муниципальный округ Чертаново Южное</t>
  </si>
  <si>
    <t>45926000</t>
  </si>
  <si>
    <t>муниципальный округ Щукино</t>
  </si>
  <si>
    <t>45372000</t>
  </si>
  <si>
    <t>муниципальный округ Южное Бутово</t>
  </si>
  <si>
    <t>45909000</t>
  </si>
  <si>
    <t>муниципальный округ Южное Медведково</t>
  </si>
  <si>
    <t>45364000</t>
  </si>
  <si>
    <t>муниципальный округ Южное Тушино</t>
  </si>
  <si>
    <t>45373000</t>
  </si>
  <si>
    <t>муниципальный округ Южнопортовый</t>
  </si>
  <si>
    <t>45396000</t>
  </si>
  <si>
    <t>муниципальный округ Якиманка</t>
  </si>
  <si>
    <t>45384000</t>
  </si>
  <si>
    <t>муниципальный округ Ярославский</t>
  </si>
  <si>
    <t>45365000</t>
  </si>
  <si>
    <t>муниципальный округ Ясенево</t>
  </si>
  <si>
    <t>45910000</t>
  </si>
  <si>
    <t>поселение "Мосрентген"</t>
  </si>
  <si>
    <t>45953000</t>
  </si>
  <si>
    <t>поселение Внуковское</t>
  </si>
  <si>
    <t>45941000</t>
  </si>
  <si>
    <t>поселение Вороновское</t>
  </si>
  <si>
    <t>45943000</t>
  </si>
  <si>
    <t>поселение Воскресенское</t>
  </si>
  <si>
    <t>45942000</t>
  </si>
  <si>
    <t>поселение Десеновское</t>
  </si>
  <si>
    <t>45944000</t>
  </si>
  <si>
    <t>поселение Киевский</t>
  </si>
  <si>
    <t>45945000</t>
  </si>
  <si>
    <t>поселение Кленовское</t>
  </si>
  <si>
    <t>45946000</t>
  </si>
  <si>
    <t>поселение Кокошкино</t>
  </si>
  <si>
    <t>45947000</t>
  </si>
  <si>
    <t>поселение Краснопахорское</t>
  </si>
  <si>
    <t>45948000</t>
  </si>
  <si>
    <t>поселение Марушкинское</t>
  </si>
  <si>
    <t>45949000</t>
  </si>
  <si>
    <t>поселение Михайлово-Ярцевское</t>
  </si>
  <si>
    <t>45951000</t>
  </si>
  <si>
    <t>поселение Московский</t>
  </si>
  <si>
    <t>45952000</t>
  </si>
  <si>
    <t>поселение Новофедоровское</t>
  </si>
  <si>
    <t>45954000</t>
  </si>
  <si>
    <t>поселение Первомайское</t>
  </si>
  <si>
    <t>45955000</t>
  </si>
  <si>
    <t>поселение Роговское</t>
  </si>
  <si>
    <t>45956000</t>
  </si>
  <si>
    <t>поселение Рязановское</t>
  </si>
  <si>
    <t>45957000</t>
  </si>
  <si>
    <t>поселение Сосенское</t>
  </si>
  <si>
    <t>45958000</t>
  </si>
  <si>
    <t>поселение Филимонковское</t>
  </si>
  <si>
    <t>45959000</t>
  </si>
  <si>
    <t>поселение Щаповское</t>
  </si>
  <si>
    <t>45961000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</si>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</sst>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2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197"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0" applyNumberFormat="1" applyFont="1"/>
    <xf numFmtId="0" fontId="20" fillId="0" borderId="0" xfId="0" applyNumberFormat="1" applyFont="1"/>
    <xf numFmtId="0" fontId="22" fillId="0" borderId="8" xfId="2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11" borderId="0" xfId="0" applyNumberFormat="1" applyFont="1" applyFill="1" applyAlignment="1">
      <alignment vertical="center" wrapText="1"/>
    </xf>
    <xf numFmtId="0" fontId="20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/>
    </xf>
    <xf numFmtId="0" fontId="27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2" borderId="0" xfId="0" applyNumberFormat="1" applyFont="1" applyFill="1" applyAlignment="1">
      <alignment horizontal="right" vertical="center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3" borderId="7" xfId="1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NumberFormat="1" applyFont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right" vertical="center"/>
    </xf>
    <xf numFmtId="0" fontId="16" fillId="7" borderId="1" xfId="0" applyNumberFormat="1" applyFont="1" applyFill="1" applyBorder="1" applyAlignment="1">
      <alignment horizontal="left" vertical="center" indent="1"/>
    </xf>
    <xf numFmtId="0" fontId="28" fillId="0" borderId="14" xfId="1" applyNumberFormat="1" applyFont="1" applyBorder="1" applyAlignment="1">
      <alignment horizontal="left" vertical="center" wrapText="1" indent="1"/>
    </xf>
    <xf numFmtId="0" fontId="20" fillId="8" borderId="7" xfId="0" applyNumberFormat="1" applyFont="1" applyFill="1" applyBorder="1" applyAlignment="1">
      <alignment vertical="center" wrapText="1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164" fontId="20" fillId="14" borderId="7" xfId="0" applyNumberFormat="1" applyFont="1" applyFill="1" applyBorder="1" applyAlignment="1">
      <alignment horizontal="right" vertical="center"/>
    </xf>
    <xf numFmtId="0" fontId="20" fillId="14" borderId="7" xfId="0" applyNumberFormat="1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9" fillId="0" borderId="0" xfId="0" applyNumberFormat="1" applyFont="1" applyAlignment="1">
      <alignment horizontal="center" vertical="top" wrapText="1"/>
    </xf>
    <xf numFmtId="49" fontId="20" fillId="0" borderId="7" xfId="1" applyNumberFormat="1" applyFont="1" applyBorder="1" applyAlignment="1">
      <alignment horizontal="center" vertical="center" wrapText="1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20" fillId="15" borderId="13" xfId="0" applyNumberFormat="1" applyFont="1" applyFill="1" applyBorder="1" applyAlignment="1">
      <alignment horizontal="center" vertical="center" wrapText="1"/>
    </xf>
    <xf numFmtId="0" fontId="20" fillId="15" borderId="15" xfId="0" applyNumberFormat="1" applyFont="1" applyFill="1" applyBorder="1" applyAlignment="1">
      <alignment horizontal="center" vertical="center" wrapText="1"/>
    </xf>
    <xf numFmtId="0" fontId="20" fillId="15" borderId="13" xfId="0" applyNumberFormat="1" applyFont="1" applyFill="1" applyBorder="1" applyAlignment="1">
      <alignment vertical="center" wrapText="1"/>
    </xf>
    <xf numFmtId="0" fontId="16" fillId="8" borderId="7" xfId="0" applyNumberFormat="1" applyFont="1" applyFill="1" applyBorder="1" applyAlignment="1">
      <alignment horizontal="left" vertical="center" wrapText="1" indent="1"/>
    </xf>
    <xf numFmtId="0" fontId="31" fillId="0" borderId="0" xfId="0" applyNumberFormat="1" applyFont="1" applyAlignment="1">
      <alignment horizontal="center" vertical="center" wrapText="1"/>
    </xf>
    <xf numFmtId="0" fontId="31" fillId="0" borderId="7" xfId="0" applyNumberFormat="1" applyFont="1" applyBorder="1" applyAlignment="1">
      <alignment horizontal="left" vertical="center" wrapText="1" indent="1"/>
    </xf>
    <xf numFmtId="0" fontId="4" fillId="0" borderId="0" xfId="0" applyNumberFormat="1" applyFont="1"/>
    <xf numFmtId="0" fontId="0" fillId="14" borderId="0" xfId="0" applyNumberFormat="1" applyFont="1" applyFill="1"/>
    <xf numFmtId="165" fontId="0" fillId="0" borderId="0" xfId="0" applyNumberFormat="1" applyFont="1"/>
    <xf numFmtId="0" fontId="0" fillId="16" borderId="0" xfId="0" applyNumberFormat="1" applyFont="1" applyFill="1"/>
    <xf numFmtId="0" fontId="20" fillId="0" borderId="0" xfId="0" applyNumberFormat="1" applyFont="1"/>
    <xf numFmtId="49" fontId="29" fillId="0" borderId="0" xfId="0" applyNumberFormat="1" applyFont="1" applyAlignment="1">
      <alignment horizontal="center" vertical="top" wrapText="1"/>
    </xf>
    <xf numFmtId="0" fontId="20" fillId="13" borderId="7" xfId="1" applyNumberFormat="1" applyFont="1" applyFill="1" applyBorder="1" applyAlignment="1">
      <alignment horizontal="left" vertical="center" wrapText="1" indent="1"/>
    </xf>
    <xf numFmtId="0" fontId="20" fillId="4" borderId="7" xfId="1" applyNumberFormat="1" applyFont="1" applyFill="1" applyBorder="1" applyAlignment="1">
      <alignment horizontal="left" vertical="center" wrapText="1" indent="2"/>
    </xf>
    <xf numFmtId="49" fontId="20" fillId="0" borderId="7" xfId="1" applyNumberFormat="1" applyFont="1" applyBorder="1" applyAlignment="1">
      <alignment horizontal="center" vertical="center" wrapText="1"/>
    </xf>
    <xf numFmtId="164" fontId="20" fillId="5" borderId="7" xfId="0" applyNumberFormat="1" applyFont="1" applyFill="1" applyBorder="1" applyAlignment="1">
      <alignment horizontal="right"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left" vertical="center"/>
    </xf>
    <xf numFmtId="0" fontId="0" fillId="0" borderId="0" xfId="0" applyNumberFormat="1" applyFont="1"/>
    <xf numFmtId="0" fontId="4" fillId="0" borderId="0" xfId="0" applyNumberFormat="1" applyFont="1"/>
    <xf numFmtId="0" fontId="20" fillId="0" borderId="0" xfId="0" applyNumberFormat="1" applyFont="1"/>
    <xf numFmtId="0" fontId="20" fillId="0" borderId="0" xfId="0" applyNumberFormat="1" applyFont="1"/>
    <xf numFmtId="0" fontId="20" fillId="0" borderId="0" xfId="0" applyNumberFormat="1" applyFont="1"/>
    <xf numFmtId="0" fontId="0" fillId="0" borderId="0" xfId="0" applyNumberFormat="1" applyFont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4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30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15" borderId="14" xfId="0" applyNumberFormat="1" applyFont="1" applyFill="1" applyBorder="1" applyAlignment="1">
      <alignment horizontal="left" vertical="center" wrapText="1" indent="1"/>
    </xf>
    <xf numFmtId="0" fontId="20" fillId="15" borderId="13" xfId="0" applyNumberFormat="1" applyFont="1" applyFill="1" applyBorder="1" applyAlignment="1">
      <alignment horizontal="left" vertical="center" wrapText="1" indent="1"/>
    </xf>
    <xf numFmtId="0" fontId="4" fillId="1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2" customWidth="1"/>
    <col min="2" max="3" width="9.7109375" style="162" customWidth="1"/>
    <col min="4" max="4" width="4.28515625" style="162" customWidth="1"/>
    <col min="5" max="6" width="4.42578125" style="162" customWidth="1"/>
    <col min="7" max="7" width="4.5703125" style="162" customWidth="1"/>
    <col min="8" max="25" width="4.42578125" style="162" customWidth="1"/>
    <col min="26" max="26" width="2.7109375" style="162" customWidth="1"/>
    <col min="27" max="29" width="9.140625" style="162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76" t="s">
        <v>1</v>
      </c>
      <c r="C2" s="176"/>
      <c r="D2" s="176"/>
      <c r="E2" s="176"/>
      <c r="F2" s="176"/>
      <c r="G2" s="17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76" t="s">
        <v>2</v>
      </c>
      <c r="C3" s="176"/>
      <c r="D3" s="176"/>
      <c r="E3" s="176"/>
      <c r="F3" s="176"/>
      <c r="G3" s="17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77" t="s">
        <v>3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0"/>
      <c r="AA5" s="5"/>
      <c r="AB5" s="9"/>
      <c r="AC5" s="9"/>
    </row>
    <row r="6" spans="1:29" ht="6" customHeight="1">
      <c r="A6" s="12"/>
      <c r="B6" s="169" t="s">
        <v>4</v>
      </c>
      <c r="C6" s="172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69"/>
      <c r="C7" s="172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69"/>
      <c r="C8" s="172"/>
      <c r="D8" s="22"/>
      <c r="E8" s="23" t="s">
        <v>5</v>
      </c>
      <c r="F8" s="178" t="s">
        <v>6</v>
      </c>
      <c r="G8" s="171"/>
      <c r="H8" s="171"/>
      <c r="I8" s="171"/>
      <c r="J8" s="171"/>
      <c r="K8" s="171"/>
      <c r="L8" s="171"/>
      <c r="M8" s="171"/>
      <c r="N8" s="22"/>
      <c r="O8" s="24" t="s">
        <v>5</v>
      </c>
      <c r="P8" s="179" t="s">
        <v>7</v>
      </c>
      <c r="Q8" s="180"/>
      <c r="R8" s="180"/>
      <c r="S8" s="180"/>
      <c r="T8" s="180"/>
      <c r="U8" s="180"/>
      <c r="V8" s="180"/>
      <c r="W8" s="180"/>
      <c r="X8" s="180"/>
      <c r="Y8" s="18"/>
      <c r="Z8" s="16"/>
      <c r="AA8" s="4"/>
      <c r="AB8" s="4"/>
      <c r="AC8" s="4"/>
    </row>
    <row r="9" spans="1:29" ht="15" customHeight="1">
      <c r="A9" s="12"/>
      <c r="B9" s="169"/>
      <c r="C9" s="172"/>
      <c r="D9" s="22"/>
      <c r="E9" s="25" t="s">
        <v>5</v>
      </c>
      <c r="F9" s="178" t="s">
        <v>8</v>
      </c>
      <c r="G9" s="171"/>
      <c r="H9" s="171"/>
      <c r="I9" s="171"/>
      <c r="J9" s="171"/>
      <c r="K9" s="171"/>
      <c r="L9" s="171"/>
      <c r="M9" s="171"/>
      <c r="N9" s="22"/>
      <c r="O9" s="26" t="s">
        <v>5</v>
      </c>
      <c r="P9" s="179" t="s">
        <v>9</v>
      </c>
      <c r="Q9" s="180"/>
      <c r="R9" s="180"/>
      <c r="S9" s="180"/>
      <c r="T9" s="180"/>
      <c r="U9" s="180"/>
      <c r="V9" s="180"/>
      <c r="W9" s="180"/>
      <c r="X9" s="180"/>
      <c r="Y9" s="18"/>
      <c r="Z9" s="16"/>
      <c r="AA9" s="4"/>
      <c r="AB9" s="4"/>
      <c r="AC9" s="4"/>
    </row>
    <row r="10" spans="1:29" ht="21" customHeight="1">
      <c r="A10" s="12"/>
      <c r="B10" s="169"/>
      <c r="C10" s="170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67" t="s">
        <v>10</v>
      </c>
      <c r="C11" s="168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69"/>
      <c r="C12" s="170"/>
      <c r="D12" s="21"/>
      <c r="E12" s="171" t="s">
        <v>11</v>
      </c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8"/>
      <c r="Z12" s="16"/>
      <c r="AA12" s="4"/>
      <c r="AB12" s="4"/>
      <c r="AC12" s="4"/>
    </row>
    <row r="13" spans="1:29" ht="6" customHeight="1">
      <c r="A13" s="12"/>
      <c r="B13" s="167" t="s">
        <v>12</v>
      </c>
      <c r="C13" s="168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69"/>
      <c r="C14" s="172"/>
      <c r="D14" s="22"/>
      <c r="E14" s="175" t="s">
        <v>13</v>
      </c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8"/>
      <c r="Z14" s="16"/>
      <c r="AA14" s="4"/>
      <c r="AB14" s="4"/>
      <c r="AC14" s="4"/>
    </row>
    <row r="15" spans="1:29" ht="6" customHeight="1">
      <c r="A15" s="12"/>
      <c r="B15" s="173"/>
      <c r="C15" s="174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2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2"/>
  </cols>
  <sheetData>
    <row r="1" spans="1:6" ht="11.25" customHeight="1">
      <c r="A1" s="9"/>
    </row>
    <row r="2" spans="1:6" ht="10.5" customHeight="1">
      <c r="B2" t="s">
        <v>1602</v>
      </c>
      <c r="C2" t="s">
        <v>1603</v>
      </c>
      <c r="D2" t="s">
        <v>1604</v>
      </c>
      <c r="E2" t="s">
        <v>1605</v>
      </c>
      <c r="F2" t="s">
        <v>1606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2"/>
  <sheetViews>
    <sheetView showGridLines="0" zoomScale="80" workbookViewId="0"/>
  </sheetViews>
  <sheetFormatPr defaultRowHeight="10.5" customHeight="1"/>
  <cols>
    <col min="1" max="1" width="9.140625" style="162"/>
  </cols>
  <sheetData>
    <row r="1" spans="1:3" ht="11.25" customHeight="1">
      <c r="A1" s="9" t="s">
        <v>779</v>
      </c>
      <c r="B1" s="1" t="s">
        <v>1607</v>
      </c>
      <c r="C1" s="151"/>
    </row>
    <row r="2" spans="1:3" ht="10.5" customHeight="1">
      <c r="A2" s="148" t="s">
        <v>790</v>
      </c>
      <c r="B2" t="s">
        <v>1608</v>
      </c>
      <c r="C2" t="s">
        <v>1609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2"/>
    <col min="2" max="2" width="95" style="162" customWidth="1"/>
  </cols>
  <sheetData>
    <row r="1" spans="1:2" ht="11.25" customHeight="1">
      <c r="A1" s="148" t="s">
        <v>779</v>
      </c>
      <c r="B1" s="148" t="s">
        <v>44</v>
      </c>
    </row>
    <row r="2" spans="1:2" ht="11.25" customHeight="1">
      <c r="A2" s="148" t="s">
        <v>790</v>
      </c>
      <c r="B2" s="51" t="s">
        <v>1610</v>
      </c>
    </row>
    <row r="3" spans="1:2" ht="11.25" customHeight="1">
      <c r="B3" s="51" t="s">
        <v>1611</v>
      </c>
    </row>
    <row r="4" spans="1:2" ht="11.25" customHeight="1">
      <c r="B4" s="51" t="s">
        <v>1612</v>
      </c>
    </row>
    <row r="5" spans="1:2" ht="11.25" customHeight="1">
      <c r="B5" s="51" t="s">
        <v>1613</v>
      </c>
    </row>
    <row r="6" spans="1:2" ht="11.25" customHeight="1">
      <c r="B6" s="51" t="s">
        <v>45</v>
      </c>
    </row>
    <row r="7" spans="1:2" ht="11.25" customHeight="1">
      <c r="B7" s="51" t="s">
        <v>1614</v>
      </c>
    </row>
    <row r="8" spans="1:2" ht="11.25" customHeight="1">
      <c r="B8" s="51" t="s">
        <v>1615</v>
      </c>
    </row>
    <row r="9" spans="1:2" ht="11.25" customHeight="1">
      <c r="B9" s="51" t="s">
        <v>1616</v>
      </c>
    </row>
    <row r="10" spans="1:2" ht="11.25" customHeight="1">
      <c r="B10" s="51" t="s">
        <v>1617</v>
      </c>
    </row>
    <row r="11" spans="1:2" ht="11.25" customHeight="1">
      <c r="B11" s="51" t="s">
        <v>1618</v>
      </c>
    </row>
    <row r="12" spans="1:2" ht="11.25" customHeight="1">
      <c r="B12" s="51" t="s">
        <v>1619</v>
      </c>
    </row>
    <row r="13" spans="1:2" ht="11.25" customHeight="1">
      <c r="B13" s="51" t="s">
        <v>1620</v>
      </c>
    </row>
    <row r="14" spans="1:2" ht="11.25" customHeight="1">
      <c r="B14" s="51" t="s">
        <v>1621</v>
      </c>
    </row>
    <row r="15" spans="1:2" ht="11.25" customHeight="1">
      <c r="B15" s="51" t="s">
        <v>1622</v>
      </c>
    </row>
    <row r="16" spans="1:2" ht="11.25" customHeight="1">
      <c r="B16" s="51" t="s">
        <v>1623</v>
      </c>
    </row>
    <row r="17" spans="2:2" ht="11.25" customHeight="1">
      <c r="B17" s="51" t="s">
        <v>1624</v>
      </c>
    </row>
    <row r="18" spans="2:2" ht="11.25" customHeight="1">
      <c r="B18" s="51" t="s">
        <v>1625</v>
      </c>
    </row>
    <row r="19" spans="2:2" ht="11.25" customHeight="1">
      <c r="B19" s="51" t="s">
        <v>1626</v>
      </c>
    </row>
    <row r="20" spans="2:2" ht="11.25" customHeight="1">
      <c r="B20" s="51" t="s">
        <v>1627</v>
      </c>
    </row>
    <row r="21" spans="2:2" ht="11.25" customHeight="1">
      <c r="B21" s="51" t="s">
        <v>1628</v>
      </c>
    </row>
    <row r="22" spans="2:2" ht="11.25" customHeight="1">
      <c r="B22" s="51" t="s">
        <v>1629</v>
      </c>
    </row>
    <row r="23" spans="2:2" ht="11.25" customHeight="1">
      <c r="B23" s="51" t="s">
        <v>1630</v>
      </c>
    </row>
    <row r="24" spans="2:2" ht="11.25" customHeight="1">
      <c r="B24" s="51" t="s">
        <v>1631</v>
      </c>
    </row>
    <row r="25" spans="2:2" ht="11.25" customHeight="1">
      <c r="B25" s="51" t="s">
        <v>1632</v>
      </c>
    </row>
    <row r="26" spans="2:2" ht="11.25" customHeight="1">
      <c r="B26" s="51" t="s">
        <v>1633</v>
      </c>
    </row>
    <row r="27" spans="2:2" ht="11.25" customHeight="1">
      <c r="B27" s="51" t="s">
        <v>1634</v>
      </c>
    </row>
    <row r="28" spans="2:2" ht="11.25" customHeight="1">
      <c r="B28" s="51" t="s">
        <v>1635</v>
      </c>
    </row>
    <row r="29" spans="2:2" ht="11.25" customHeight="1">
      <c r="B29" s="51" t="s">
        <v>1636</v>
      </c>
    </row>
    <row r="30" spans="2:2" ht="11.25" customHeight="1">
      <c r="B30" s="51" t="s">
        <v>1637</v>
      </c>
    </row>
    <row r="31" spans="2:2" ht="11.25" customHeight="1">
      <c r="B31" s="51" t="s">
        <v>1638</v>
      </c>
    </row>
    <row r="32" spans="2:2" ht="11.25" customHeight="1">
      <c r="B32" s="51" t="s">
        <v>1639</v>
      </c>
    </row>
    <row r="33" spans="2:2" ht="11.25" customHeight="1">
      <c r="B33" s="51" t="s">
        <v>1640</v>
      </c>
    </row>
    <row r="34" spans="2:2" ht="11.25" customHeight="1">
      <c r="B34" s="51" t="s">
        <v>1641</v>
      </c>
    </row>
    <row r="35" spans="2:2" ht="11.25" customHeight="1">
      <c r="B35" s="51" t="s">
        <v>1642</v>
      </c>
    </row>
    <row r="36" spans="2:2" ht="11.25" customHeight="1">
      <c r="B36" s="51" t="s">
        <v>1643</v>
      </c>
    </row>
    <row r="37" spans="2:2" ht="11.25" customHeight="1">
      <c r="B37" s="51" t="s">
        <v>1644</v>
      </c>
    </row>
    <row r="38" spans="2:2" ht="11.25" customHeight="1">
      <c r="B38" s="51" t="s">
        <v>1645</v>
      </c>
    </row>
    <row r="39" spans="2:2" ht="11.25" customHeight="1">
      <c r="B39" s="51" t="s">
        <v>1646</v>
      </c>
    </row>
    <row r="40" spans="2:2" ht="11.25" customHeight="1">
      <c r="B40" s="51" t="s">
        <v>1647</v>
      </c>
    </row>
    <row r="41" spans="2:2" ht="11.25" customHeight="1">
      <c r="B41" s="51" t="s">
        <v>1648</v>
      </c>
    </row>
    <row r="42" spans="2:2" ht="11.25" customHeight="1">
      <c r="B42" s="51" t="s">
        <v>1649</v>
      </c>
    </row>
    <row r="43" spans="2:2" ht="11.25" customHeight="1">
      <c r="B43" s="51" t="s">
        <v>1650</v>
      </c>
    </row>
    <row r="44" spans="2:2" ht="11.25" customHeight="1">
      <c r="B44" s="51" t="s">
        <v>1651</v>
      </c>
    </row>
    <row r="45" spans="2:2" ht="11.25" customHeight="1">
      <c r="B45" s="51" t="s">
        <v>1652</v>
      </c>
    </row>
    <row r="46" spans="2:2" ht="11.25" customHeight="1">
      <c r="B46" s="51" t="s">
        <v>1653</v>
      </c>
    </row>
    <row r="47" spans="2:2" ht="11.25" customHeight="1">
      <c r="B47" s="51" t="s">
        <v>1654</v>
      </c>
    </row>
    <row r="48" spans="2:2" ht="11.25" customHeight="1">
      <c r="B48" s="51" t="s">
        <v>1655</v>
      </c>
    </row>
    <row r="49" spans="2:2" ht="11.25" customHeight="1">
      <c r="B49" s="51" t="s">
        <v>1656</v>
      </c>
    </row>
    <row r="50" spans="2:2" ht="11.25" customHeight="1">
      <c r="B50" s="51" t="s">
        <v>1657</v>
      </c>
    </row>
    <row r="51" spans="2:2" ht="11.25" customHeight="1">
      <c r="B51" s="51" t="s">
        <v>1658</v>
      </c>
    </row>
    <row r="52" spans="2:2" ht="11.25" customHeight="1">
      <c r="B52" s="51" t="s">
        <v>1659</v>
      </c>
    </row>
    <row r="53" spans="2:2" ht="11.25" customHeight="1">
      <c r="B53" s="51" t="s">
        <v>1660</v>
      </c>
    </row>
    <row r="54" spans="2:2" ht="11.25" customHeight="1">
      <c r="B54" s="51" t="s">
        <v>1661</v>
      </c>
    </row>
    <row r="55" spans="2:2" ht="11.25" customHeight="1">
      <c r="B55" s="51" t="s">
        <v>1662</v>
      </c>
    </row>
    <row r="56" spans="2:2" ht="11.25" customHeight="1">
      <c r="B56" s="51" t="s">
        <v>1663</v>
      </c>
    </row>
    <row r="57" spans="2:2" ht="11.25" customHeight="1">
      <c r="B57" s="51" t="s">
        <v>1664</v>
      </c>
    </row>
    <row r="58" spans="2:2" ht="11.25" customHeight="1">
      <c r="B58" s="51" t="s">
        <v>1665</v>
      </c>
    </row>
    <row r="59" spans="2:2" ht="11.25" customHeight="1">
      <c r="B59" s="51" t="s">
        <v>1666</v>
      </c>
    </row>
    <row r="60" spans="2:2" ht="11.25" customHeight="1">
      <c r="B60" s="51" t="s">
        <v>1667</v>
      </c>
    </row>
    <row r="61" spans="2:2" ht="11.25" customHeight="1">
      <c r="B61" s="51" t="s">
        <v>1668</v>
      </c>
    </row>
    <row r="62" spans="2:2" ht="11.25" customHeight="1">
      <c r="B62" s="51" t="s">
        <v>1669</v>
      </c>
    </row>
    <row r="63" spans="2:2" ht="11.25" customHeight="1">
      <c r="B63" s="51" t="s">
        <v>1670</v>
      </c>
    </row>
    <row r="64" spans="2:2" ht="11.25" customHeight="1">
      <c r="B64" s="51" t="s">
        <v>1671</v>
      </c>
    </row>
    <row r="65" spans="2:2" ht="11.25" customHeight="1">
      <c r="B65" s="51" t="s">
        <v>1672</v>
      </c>
    </row>
    <row r="66" spans="2:2" ht="11.25" customHeight="1">
      <c r="B66" s="51" t="s">
        <v>1673</v>
      </c>
    </row>
    <row r="67" spans="2:2" ht="11.25" customHeight="1">
      <c r="B67" s="51" t="s">
        <v>1674</v>
      </c>
    </row>
    <row r="68" spans="2:2" ht="11.25" customHeight="1">
      <c r="B68" s="51" t="s">
        <v>1675</v>
      </c>
    </row>
    <row r="69" spans="2:2" ht="11.25" customHeight="1">
      <c r="B69" s="51" t="s">
        <v>1676</v>
      </c>
    </row>
    <row r="70" spans="2:2" ht="11.25" customHeight="1">
      <c r="B70" s="51" t="s">
        <v>1677</v>
      </c>
    </row>
    <row r="71" spans="2:2" ht="11.25" customHeight="1">
      <c r="B71" s="51" t="s">
        <v>1678</v>
      </c>
    </row>
    <row r="72" spans="2:2" ht="11.25" customHeight="1">
      <c r="B72" s="51" t="s">
        <v>1679</v>
      </c>
    </row>
    <row r="73" spans="2:2" ht="11.25" customHeight="1">
      <c r="B73" s="51" t="s">
        <v>1680</v>
      </c>
    </row>
    <row r="74" spans="2:2" ht="11.25" customHeight="1">
      <c r="B74" s="51" t="s">
        <v>1681</v>
      </c>
    </row>
    <row r="75" spans="2:2" ht="11.25" customHeight="1">
      <c r="B75" s="51" t="s">
        <v>1682</v>
      </c>
    </row>
    <row r="76" spans="2:2" ht="11.25" customHeight="1">
      <c r="B76" s="51" t="s">
        <v>1683</v>
      </c>
    </row>
    <row r="77" spans="2:2" ht="11.25" customHeight="1">
      <c r="B77" s="51" t="s">
        <v>1684</v>
      </c>
    </row>
    <row r="78" spans="2:2" ht="11.25" customHeight="1">
      <c r="B78" s="51" t="s">
        <v>1685</v>
      </c>
    </row>
    <row r="79" spans="2:2" ht="11.25" customHeight="1">
      <c r="B79" s="51" t="s">
        <v>1686</v>
      </c>
    </row>
    <row r="80" spans="2:2" ht="11.25" customHeight="1">
      <c r="B80" s="51" t="s">
        <v>1687</v>
      </c>
    </row>
    <row r="81" spans="2:2" ht="11.25" customHeight="1">
      <c r="B81" s="51" t="s">
        <v>1688</v>
      </c>
    </row>
    <row r="82" spans="2:2" ht="11.25" customHeight="1">
      <c r="B82" s="51" t="s">
        <v>1689</v>
      </c>
    </row>
    <row r="83" spans="2:2" ht="11.25" customHeight="1">
      <c r="B83" s="51" t="s">
        <v>1690</v>
      </c>
    </row>
    <row r="84" spans="2:2" ht="11.25" customHeight="1">
      <c r="B84" s="51" t="s">
        <v>1691</v>
      </c>
    </row>
    <row r="85" spans="2:2" ht="11.25" customHeight="1">
      <c r="B85" s="51" t="s">
        <v>1692</v>
      </c>
    </row>
    <row r="86" spans="2:2" ht="11.25" customHeight="1">
      <c r="B86" s="51" t="s">
        <v>1693</v>
      </c>
    </row>
    <row r="87" spans="2:2" ht="11.25" customHeight="1">
      <c r="B87" s="51" t="s">
        <v>1694</v>
      </c>
    </row>
    <row r="88" spans="2:2" ht="11.25" customHeight="1">
      <c r="B88" s="51" t="s">
        <v>1695</v>
      </c>
    </row>
    <row r="89" spans="2:2" ht="11.25" customHeight="1">
      <c r="B89" s="51" t="s">
        <v>1696</v>
      </c>
    </row>
    <row r="90" spans="2:2" ht="11.25" customHeight="1">
      <c r="B90" s="51" t="s">
        <v>1697</v>
      </c>
    </row>
    <row r="91" spans="2:2" ht="11.25" customHeight="1">
      <c r="B91" s="51" t="s">
        <v>1698</v>
      </c>
    </row>
    <row r="92" spans="2:2" ht="11.25" customHeight="1">
      <c r="B92" s="51" t="s">
        <v>1699</v>
      </c>
    </row>
    <row r="93" spans="2:2" ht="11.25" customHeight="1">
      <c r="B93" s="51" t="s">
        <v>1700</v>
      </c>
    </row>
    <row r="94" spans="2:2" ht="11.25" customHeight="1">
      <c r="B94" s="51" t="s">
        <v>1701</v>
      </c>
    </row>
    <row r="95" spans="2:2" ht="11.25" customHeight="1">
      <c r="B95" s="51" t="s">
        <v>1702</v>
      </c>
    </row>
    <row r="96" spans="2:2" ht="11.25" customHeight="1">
      <c r="B96" s="51" t="s">
        <v>1703</v>
      </c>
    </row>
    <row r="97" spans="2:2" ht="11.25" customHeight="1">
      <c r="B97" s="51" t="s">
        <v>1704</v>
      </c>
    </row>
    <row r="98" spans="2:2" ht="11.25" customHeight="1">
      <c r="B98" s="51"/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3"/>
  <sheetViews>
    <sheetView showGridLines="0" zoomScale="80" workbookViewId="0"/>
  </sheetViews>
  <sheetFormatPr defaultRowHeight="10.5" customHeight="1"/>
  <cols>
    <col min="1" max="1" width="9.140625" style="162"/>
  </cols>
  <sheetData>
    <row r="1" spans="1:3" ht="11.25" customHeight="1">
      <c r="A1" s="56" t="s">
        <v>1705</v>
      </c>
      <c r="B1" s="1" t="s">
        <v>1706</v>
      </c>
      <c r="C1" s="1" t="s">
        <v>1707</v>
      </c>
    </row>
    <row r="2" spans="1:3" ht="10.5" customHeight="1">
      <c r="A2" s="148" t="s">
        <v>114</v>
      </c>
      <c r="B2" t="s">
        <v>118</v>
      </c>
      <c r="C2" t="s">
        <v>116</v>
      </c>
    </row>
    <row r="3" spans="1:3" ht="10.5" customHeight="1">
      <c r="A3" s="148" t="s">
        <v>119</v>
      </c>
      <c r="B3" t="s">
        <v>118</v>
      </c>
      <c r="C3" t="s">
        <v>120</v>
      </c>
    </row>
    <row r="4" spans="1:3" ht="10.5" customHeight="1">
      <c r="A4" s="148" t="s">
        <v>121</v>
      </c>
      <c r="B4" t="s">
        <v>118</v>
      </c>
      <c r="C4" t="s">
        <v>122</v>
      </c>
    </row>
    <row r="5" spans="1:3" ht="10.5" customHeight="1">
      <c r="A5" s="148" t="s">
        <v>123</v>
      </c>
      <c r="B5" t="s">
        <v>118</v>
      </c>
      <c r="C5" t="s">
        <v>124</v>
      </c>
    </row>
    <row r="6" spans="1:3" ht="10.5" customHeight="1">
      <c r="A6" s="148" t="s">
        <v>125</v>
      </c>
      <c r="B6" t="s">
        <v>118</v>
      </c>
      <c r="C6" t="s">
        <v>126</v>
      </c>
    </row>
    <row r="7" spans="1:3" ht="10.5" customHeight="1">
      <c r="A7" s="148" t="s">
        <v>127</v>
      </c>
      <c r="B7" t="s">
        <v>118</v>
      </c>
      <c r="C7" t="s">
        <v>128</v>
      </c>
    </row>
    <row r="8" spans="1:3" ht="10.5" customHeight="1">
      <c r="A8" s="148" t="s">
        <v>129</v>
      </c>
      <c r="B8" t="s">
        <v>118</v>
      </c>
      <c r="C8" t="s">
        <v>130</v>
      </c>
    </row>
    <row r="9" spans="1:3" ht="10.5" customHeight="1">
      <c r="A9" s="148" t="s">
        <v>131</v>
      </c>
      <c r="B9" t="s">
        <v>118</v>
      </c>
      <c r="C9" t="s">
        <v>132</v>
      </c>
    </row>
    <row r="10" spans="1:3" ht="10.5" customHeight="1">
      <c r="A10" s="148" t="s">
        <v>133</v>
      </c>
      <c r="B10" t="s">
        <v>118</v>
      </c>
      <c r="C10" t="s">
        <v>134</v>
      </c>
    </row>
    <row r="11" spans="1:3" ht="10.5" customHeight="1">
      <c r="A11" s="148" t="s">
        <v>135</v>
      </c>
      <c r="B11" t="s">
        <v>118</v>
      </c>
      <c r="C11" t="s">
        <v>136</v>
      </c>
    </row>
    <row r="12" spans="1:3" ht="10.5" customHeight="1">
      <c r="A12" s="148" t="s">
        <v>137</v>
      </c>
      <c r="B12" t="s">
        <v>139</v>
      </c>
      <c r="C12" t="s">
        <v>138</v>
      </c>
    </row>
    <row r="13" spans="1:3" ht="10.5" customHeight="1">
      <c r="A13" s="148" t="s">
        <v>140</v>
      </c>
      <c r="B13" t="s">
        <v>118</v>
      </c>
      <c r="C13" t="s">
        <v>141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opLeftCell="D2" workbookViewId="0"/>
  </sheetViews>
  <sheetFormatPr defaultRowHeight="10.5" customHeight="1"/>
  <cols>
    <col min="1" max="3" width="9.140625" style="162" hidden="1"/>
    <col min="4" max="4" width="2.7109375" style="162" customWidth="1"/>
    <col min="5" max="5" width="19.7109375" style="162" customWidth="1"/>
    <col min="6" max="6" width="22.7109375" style="162" customWidth="1"/>
    <col min="7" max="7" width="0.140625" style="162" customWidth="1"/>
    <col min="8" max="8" width="74.7109375" style="162" customWidth="1"/>
    <col min="9" max="9" width="1.7109375" style="162" customWidth="1"/>
    <col min="10" max="13" width="2.7109375" style="162" hidden="1" customWidth="1"/>
    <col min="14" max="14" width="12.7109375" style="162" hidden="1" customWidth="1"/>
    <col min="15" max="15" width="2.7109375" style="162" hidden="1" customWidth="1"/>
    <col min="16" max="16" width="12.7109375" style="162" hidden="1" customWidth="1"/>
    <col min="17" max="17" width="2.7109375" style="162" hidden="1" customWidth="1"/>
    <col min="18" max="18" width="1.7109375" style="162" customWidth="1"/>
    <col min="19" max="19" width="54.7109375" style="162" customWidth="1"/>
    <col min="20" max="21" width="1.7109375" style="162" customWidth="1"/>
    <col min="22" max="22" width="14.7109375" style="162" hidden="1" customWidth="1"/>
  </cols>
  <sheetData>
    <row r="1" spans="1:22" ht="11.25" hidden="1" customHeight="1">
      <c r="A1" s="10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188" t="s">
        <v>15</v>
      </c>
      <c r="F4" s="188"/>
      <c r="G4" s="188"/>
      <c r="H4" s="188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181" t="s">
        <v>17</v>
      </c>
      <c r="F6" s="181"/>
      <c r="G6" s="49"/>
      <c r="H6" s="38" t="s">
        <v>18</v>
      </c>
      <c r="I6" s="37"/>
      <c r="J6" s="9"/>
      <c r="K6" s="9"/>
      <c r="L6" s="9"/>
      <c r="M6" s="9"/>
      <c r="N6" s="108"/>
      <c r="O6" s="32"/>
      <c r="P6" s="39" t="s">
        <v>19</v>
      </c>
      <c r="S6" s="76" t="s">
        <v>20</v>
      </c>
      <c r="V6" s="113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8"/>
      <c r="O7" s="9"/>
      <c r="P7" s="40"/>
      <c r="S7" s="82"/>
      <c r="V7" s="110"/>
    </row>
    <row r="8" spans="1:22" ht="18" customHeight="1">
      <c r="A8" s="30"/>
      <c r="B8" s="59"/>
      <c r="C8" s="59"/>
      <c r="D8" s="59"/>
      <c r="E8" s="146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8"/>
      <c r="O8" s="59"/>
      <c r="P8" s="32"/>
      <c r="S8" s="76" t="s">
        <v>23</v>
      </c>
      <c r="V8" s="110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8"/>
      <c r="O9" s="59"/>
      <c r="P9" s="32"/>
      <c r="S9" s="82"/>
      <c r="V9" s="110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8"/>
      <c r="O10" s="59"/>
      <c r="P10" s="75"/>
      <c r="S10" s="185" t="s">
        <v>24</v>
      </c>
      <c r="V10" s="110"/>
    </row>
    <row r="11" spans="1:22" ht="18" customHeight="1">
      <c r="A11" s="30"/>
      <c r="B11" s="9"/>
      <c r="C11" s="9"/>
      <c r="D11" s="32"/>
      <c r="E11" s="181" t="s">
        <v>25</v>
      </c>
      <c r="F11" s="181"/>
      <c r="G11" s="32"/>
      <c r="H11" s="105" t="s">
        <v>26</v>
      </c>
      <c r="I11" s="37"/>
      <c r="J11" s="9"/>
      <c r="K11" s="9"/>
      <c r="L11" s="9"/>
      <c r="M11" s="9"/>
      <c r="N11" s="108"/>
      <c r="O11" s="32"/>
      <c r="P11" s="39" t="s">
        <v>19</v>
      </c>
      <c r="S11" s="186"/>
      <c r="V11" s="113" t="s">
        <v>27</v>
      </c>
    </row>
    <row r="12" spans="1:22" ht="18" customHeight="1">
      <c r="A12" s="30"/>
      <c r="B12" s="9"/>
      <c r="C12" s="9"/>
      <c r="D12" s="32"/>
      <c r="E12" s="181" t="s">
        <v>28</v>
      </c>
      <c r="F12" s="181"/>
      <c r="G12" s="32"/>
      <c r="H12" s="60" t="s">
        <v>25</v>
      </c>
      <c r="I12" s="37"/>
      <c r="J12" s="9"/>
      <c r="K12" s="9"/>
      <c r="L12" s="9"/>
      <c r="M12" s="9"/>
      <c r="N12" s="108"/>
      <c r="O12" s="32"/>
      <c r="P12" s="39" t="s">
        <v>19</v>
      </c>
      <c r="S12" s="186"/>
      <c r="V12" s="111" t="s">
        <v>29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8"/>
      <c r="O13" s="59"/>
      <c r="P13" s="40"/>
      <c r="S13" s="187"/>
      <c r="V13" s="110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8"/>
      <c r="O14" s="9"/>
      <c r="P14" s="32"/>
      <c r="S14" s="82"/>
      <c r="V14" s="110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8"/>
      <c r="O15" s="59"/>
      <c r="P15" s="75"/>
      <c r="S15" s="182" t="s">
        <v>30</v>
      </c>
      <c r="V15" s="110"/>
    </row>
    <row r="16" spans="1:22" ht="11.25" hidden="1" customHeight="1">
      <c r="A16" s="9"/>
      <c r="B16" s="9"/>
      <c r="C16" s="9"/>
      <c r="D16" s="32"/>
      <c r="E16" s="189" t="s">
        <v>31</v>
      </c>
      <c r="F16" s="189"/>
      <c r="G16" s="50"/>
      <c r="H16" s="42"/>
      <c r="I16" s="37"/>
      <c r="J16" s="9"/>
      <c r="K16" s="9"/>
      <c r="L16" s="9"/>
      <c r="M16" s="9"/>
      <c r="N16" s="108"/>
      <c r="O16" s="32"/>
      <c r="P16" s="40"/>
      <c r="S16" s="183"/>
      <c r="V16" s="110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8"/>
      <c r="O17" s="9"/>
      <c r="P17" s="40"/>
      <c r="S17" s="183"/>
      <c r="V17" s="110"/>
    </row>
    <row r="18" spans="1:22" ht="39" customHeight="1">
      <c r="A18" s="41"/>
      <c r="B18" s="9"/>
      <c r="C18" s="9"/>
      <c r="D18" s="32"/>
      <c r="E18" s="181" t="s">
        <v>32</v>
      </c>
      <c r="F18" s="181"/>
      <c r="G18" s="49"/>
      <c r="H18" s="38" t="s">
        <v>33</v>
      </c>
      <c r="I18" s="37"/>
      <c r="J18" s="9"/>
      <c r="K18" s="9"/>
      <c r="L18" s="9"/>
      <c r="M18" s="9"/>
      <c r="N18" s="108"/>
      <c r="O18" s="32"/>
      <c r="P18" s="39" t="s">
        <v>19</v>
      </c>
      <c r="S18" s="183"/>
      <c r="V18" s="113" t="s">
        <v>34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8"/>
      <c r="O19" s="9"/>
      <c r="P19" s="40"/>
      <c r="S19" s="183"/>
      <c r="V19" s="110"/>
    </row>
    <row r="20" spans="1:22" ht="18" customHeight="1">
      <c r="A20" s="9"/>
      <c r="B20" s="9"/>
      <c r="C20" s="9"/>
      <c r="D20" s="32"/>
      <c r="E20" s="181" t="s">
        <v>35</v>
      </c>
      <c r="F20" s="181"/>
      <c r="G20" s="32"/>
      <c r="H20" s="52" t="s">
        <v>36</v>
      </c>
      <c r="I20" s="37"/>
      <c r="J20" s="9"/>
      <c r="K20" s="9"/>
      <c r="L20" s="9"/>
      <c r="M20" s="9"/>
      <c r="N20" s="108"/>
      <c r="O20" s="32"/>
      <c r="P20" s="39" t="s">
        <v>19</v>
      </c>
      <c r="S20" s="183"/>
      <c r="V20" s="113" t="s">
        <v>37</v>
      </c>
    </row>
    <row r="21" spans="1:22" ht="18" customHeight="1">
      <c r="A21" s="9"/>
      <c r="B21" s="9"/>
      <c r="C21" s="9"/>
      <c r="D21" s="32"/>
      <c r="E21" s="181" t="s">
        <v>38</v>
      </c>
      <c r="F21" s="181"/>
      <c r="G21" s="32"/>
      <c r="H21" s="52" t="s">
        <v>39</v>
      </c>
      <c r="I21" s="37"/>
      <c r="J21" s="9"/>
      <c r="K21" s="9"/>
      <c r="L21" s="9"/>
      <c r="M21" s="9"/>
      <c r="N21" s="108"/>
      <c r="O21" s="32"/>
      <c r="P21" s="39" t="s">
        <v>19</v>
      </c>
      <c r="S21" s="183"/>
      <c r="V21" s="113" t="s">
        <v>40</v>
      </c>
    </row>
    <row r="22" spans="1:22" ht="18" customHeight="1">
      <c r="A22" s="9"/>
      <c r="B22" s="9"/>
      <c r="C22" s="9"/>
      <c r="D22" s="32"/>
      <c r="E22" s="181" t="s">
        <v>41</v>
      </c>
      <c r="F22" s="181"/>
      <c r="G22" s="32"/>
      <c r="H22" s="52" t="s">
        <v>42</v>
      </c>
      <c r="I22" s="37"/>
      <c r="J22" s="9"/>
      <c r="K22" s="9"/>
      <c r="L22" s="9"/>
      <c r="M22" s="9"/>
      <c r="N22" s="108"/>
      <c r="O22" s="32"/>
      <c r="P22" s="39" t="s">
        <v>19</v>
      </c>
      <c r="S22" s="183"/>
      <c r="V22" s="113" t="s">
        <v>43</v>
      </c>
    </row>
    <row r="23" spans="1:22" ht="24" customHeight="1">
      <c r="A23" s="9"/>
      <c r="B23" s="9"/>
      <c r="C23" s="9"/>
      <c r="D23" s="32"/>
      <c r="E23" s="181" t="s">
        <v>44</v>
      </c>
      <c r="F23" s="181"/>
      <c r="G23" s="32"/>
      <c r="H23" s="53" t="s">
        <v>45</v>
      </c>
      <c r="I23" s="37"/>
      <c r="J23" s="9"/>
      <c r="K23" s="9"/>
      <c r="L23" s="9"/>
      <c r="M23" s="9"/>
      <c r="N23" s="108"/>
      <c r="O23" s="32"/>
      <c r="P23" s="39" t="s">
        <v>19</v>
      </c>
      <c r="S23" s="183"/>
      <c r="V23" s="112" t="s">
        <v>46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8"/>
      <c r="O24" s="59"/>
      <c r="P24" s="40"/>
      <c r="S24" s="183"/>
      <c r="V24" s="110"/>
    </row>
    <row r="25" spans="1:22" ht="24" customHeight="1">
      <c r="A25" s="59"/>
      <c r="B25" s="59"/>
      <c r="C25" s="59"/>
      <c r="D25" s="32"/>
      <c r="E25" s="181" t="s">
        <v>47</v>
      </c>
      <c r="F25" s="181"/>
      <c r="G25" s="32"/>
      <c r="H25" s="57" t="s">
        <v>48</v>
      </c>
      <c r="I25" s="37"/>
      <c r="J25" s="59"/>
      <c r="K25" s="59"/>
      <c r="L25" s="59"/>
      <c r="M25" s="59"/>
      <c r="N25" s="108"/>
      <c r="O25" s="32"/>
      <c r="P25" s="84" t="s">
        <v>19</v>
      </c>
      <c r="S25" s="183"/>
      <c r="V25" s="113" t="s">
        <v>49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8"/>
      <c r="O26" s="9"/>
      <c r="P26" s="32"/>
      <c r="S26" s="183"/>
      <c r="V26" s="110"/>
    </row>
    <row r="27" spans="1:22" ht="18" customHeight="1">
      <c r="A27" s="59"/>
      <c r="B27" s="59"/>
      <c r="C27" s="59"/>
      <c r="D27" s="32"/>
      <c r="E27" s="181" t="s">
        <v>50</v>
      </c>
      <c r="F27" s="181"/>
      <c r="G27" s="32"/>
      <c r="H27" s="53" t="s">
        <v>51</v>
      </c>
      <c r="I27" s="37"/>
      <c r="J27" s="59"/>
      <c r="K27" s="59"/>
      <c r="L27" s="59"/>
      <c r="M27" s="59"/>
      <c r="N27" s="108"/>
      <c r="O27" s="32"/>
      <c r="P27" s="84" t="s">
        <v>19</v>
      </c>
      <c r="S27" s="183"/>
      <c r="V27" s="111" t="s">
        <v>52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8"/>
      <c r="O28" s="59"/>
      <c r="P28" s="32"/>
      <c r="S28" s="183"/>
      <c r="V28" s="110"/>
    </row>
    <row r="29" spans="1:22" ht="10.5" hidden="1" customHeight="1">
      <c r="A29" s="59"/>
      <c r="B29" s="59"/>
      <c r="C29" s="59"/>
      <c r="D29" s="32"/>
      <c r="E29" s="181" t="s">
        <v>53</v>
      </c>
      <c r="F29" s="181"/>
      <c r="G29" s="32"/>
      <c r="H29" s="57"/>
      <c r="I29" s="37"/>
      <c r="J29" s="59"/>
      <c r="K29" s="59"/>
      <c r="L29" s="59"/>
      <c r="M29" s="59"/>
      <c r="N29" s="108"/>
      <c r="O29" s="32"/>
      <c r="P29" s="84" t="str">
        <f>IF(H27="По обособленному подразделению","MANDATORY","OPTIONAL")</f>
        <v>OPTIONAL</v>
      </c>
      <c r="S29" s="183"/>
      <c r="V29" s="111" t="s">
        <v>54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8"/>
      <c r="O30" s="32"/>
      <c r="P30" s="32"/>
      <c r="S30" s="184"/>
      <c r="V30" s="110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8"/>
      <c r="O31" s="59"/>
      <c r="P31" s="59"/>
      <c r="S31" s="82"/>
      <c r="V31" s="110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8"/>
      <c r="O32" s="9"/>
      <c r="P32" s="9"/>
      <c r="S32" s="82"/>
      <c r="V32" s="110"/>
    </row>
    <row r="33" spans="1:22" ht="24" customHeight="1">
      <c r="A33" s="41"/>
      <c r="B33" s="41"/>
      <c r="C33" s="59"/>
      <c r="D33" s="44"/>
      <c r="E33" s="181" t="s">
        <v>55</v>
      </c>
      <c r="F33" s="181"/>
      <c r="G33" s="32"/>
      <c r="H33" s="81" t="s">
        <v>56</v>
      </c>
      <c r="I33" s="59"/>
      <c r="J33" s="59"/>
      <c r="K33" s="59"/>
      <c r="L33" s="59"/>
      <c r="M33" s="59"/>
      <c r="N33" s="108"/>
      <c r="O33" s="59"/>
      <c r="P33" s="84" t="s">
        <v>19</v>
      </c>
      <c r="S33" s="79" t="s">
        <v>57</v>
      </c>
      <c r="V33" s="111" t="s">
        <v>58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8"/>
      <c r="O34" s="59"/>
      <c r="P34" s="59"/>
      <c r="S34" s="82"/>
      <c r="V34" s="110"/>
    </row>
    <row r="35" spans="1:22" ht="24" customHeight="1">
      <c r="A35" s="41"/>
      <c r="B35" s="41"/>
      <c r="C35" s="59"/>
      <c r="D35" s="44"/>
      <c r="E35" s="181" t="s">
        <v>59</v>
      </c>
      <c r="F35" s="181"/>
      <c r="G35" s="32"/>
      <c r="H35" s="81" t="s">
        <v>60</v>
      </c>
      <c r="I35" s="59"/>
      <c r="J35" s="59"/>
      <c r="K35" s="59"/>
      <c r="L35" s="59"/>
      <c r="M35" s="59"/>
      <c r="N35" s="108"/>
      <c r="O35" s="59"/>
      <c r="P35" s="84" t="s">
        <v>19</v>
      </c>
      <c r="S35" s="79" t="s">
        <v>61</v>
      </c>
      <c r="V35" s="111" t="s">
        <v>62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8"/>
      <c r="O36" s="59"/>
      <c r="P36" s="59"/>
      <c r="S36" s="82"/>
      <c r="V36" s="110"/>
    </row>
    <row r="37" spans="1:22" ht="24.75" customHeight="1">
      <c r="A37" s="41"/>
      <c r="B37" s="41"/>
      <c r="C37" s="59"/>
      <c r="D37" s="44"/>
      <c r="E37" s="181" t="s">
        <v>63</v>
      </c>
      <c r="F37" s="181"/>
      <c r="G37" s="32"/>
      <c r="H37" s="80" t="s">
        <v>64</v>
      </c>
      <c r="I37" s="59"/>
      <c r="J37" s="59"/>
      <c r="K37" s="59"/>
      <c r="L37" s="59"/>
      <c r="M37" s="59"/>
      <c r="N37" s="108"/>
      <c r="O37" s="59"/>
      <c r="P37" s="84" t="s">
        <v>19</v>
      </c>
      <c r="S37" s="82"/>
      <c r="V37" s="111" t="s">
        <v>65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8"/>
      <c r="O38" s="59"/>
      <c r="P38" s="59"/>
      <c r="S38" s="82"/>
      <c r="V38" s="110"/>
    </row>
    <row r="39" spans="1:22" ht="24.75" customHeight="1">
      <c r="A39" s="41"/>
      <c r="B39" s="41"/>
      <c r="C39" s="59"/>
      <c r="D39" s="44"/>
      <c r="E39" s="181" t="s">
        <v>66</v>
      </c>
      <c r="F39" s="181"/>
      <c r="G39" s="32"/>
      <c r="H39" s="80" t="s">
        <v>67</v>
      </c>
      <c r="I39" s="59"/>
      <c r="J39" s="59"/>
      <c r="K39" s="59"/>
      <c r="L39" s="59"/>
      <c r="M39" s="59"/>
      <c r="N39" s="108"/>
      <c r="O39" s="59"/>
      <c r="P39" s="84" t="s">
        <v>19</v>
      </c>
      <c r="S39" s="82"/>
      <c r="V39" s="111" t="s">
        <v>68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8"/>
      <c r="O40" s="59"/>
      <c r="P40" s="59"/>
      <c r="S40" s="82"/>
      <c r="V40" s="110"/>
    </row>
    <row r="41" spans="1:22" ht="24.75" customHeight="1">
      <c r="A41" s="41"/>
      <c r="B41" s="41"/>
      <c r="C41" s="59"/>
      <c r="D41" s="44"/>
      <c r="E41" s="181" t="s">
        <v>69</v>
      </c>
      <c r="F41" s="181"/>
      <c r="G41" s="32"/>
      <c r="H41" s="116" t="s">
        <v>70</v>
      </c>
      <c r="I41" s="59"/>
      <c r="J41" s="59"/>
      <c r="K41" s="59"/>
      <c r="L41" s="59"/>
      <c r="M41" s="59"/>
      <c r="N41" s="108"/>
      <c r="O41" s="59"/>
      <c r="P41" s="84" t="s">
        <v>19</v>
      </c>
      <c r="S41" s="79" t="s">
        <v>71</v>
      </c>
      <c r="V41" s="113" t="s">
        <v>72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8"/>
      <c r="O42" s="59"/>
      <c r="P42" s="59"/>
      <c r="S42" s="82"/>
      <c r="V42" s="110"/>
    </row>
    <row r="43" spans="1:22" ht="18.75" customHeight="1">
      <c r="A43" s="41"/>
      <c r="B43" s="41"/>
      <c r="C43" s="59"/>
      <c r="D43" s="44"/>
      <c r="E43" s="181" t="s">
        <v>73</v>
      </c>
      <c r="F43" s="181"/>
      <c r="G43" s="32"/>
      <c r="H43" s="80" t="s">
        <v>74</v>
      </c>
      <c r="I43" s="59"/>
      <c r="J43" s="59"/>
      <c r="K43" s="59"/>
      <c r="L43" s="59"/>
      <c r="M43" s="59"/>
      <c r="N43" s="108"/>
      <c r="O43" s="59"/>
      <c r="P43" s="84" t="s">
        <v>19</v>
      </c>
      <c r="S43" s="82"/>
      <c r="V43" s="111" t="s">
        <v>75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8"/>
      <c r="O44" s="59"/>
      <c r="P44" s="59"/>
      <c r="S44" s="82"/>
      <c r="V44" s="110"/>
    </row>
    <row r="45" spans="1:22" ht="75" customHeight="1">
      <c r="A45" s="41"/>
      <c r="B45" s="41"/>
      <c r="C45" s="9"/>
      <c r="D45" s="44"/>
      <c r="E45" s="181" t="s">
        <v>76</v>
      </c>
      <c r="F45" s="181"/>
      <c r="G45" s="32"/>
      <c r="H45" s="80" t="s">
        <v>77</v>
      </c>
      <c r="I45" s="9"/>
      <c r="J45" s="9"/>
      <c r="K45" s="9"/>
      <c r="L45" s="9"/>
      <c r="M45" s="9"/>
      <c r="N45" s="108"/>
      <c r="O45" s="9"/>
      <c r="P45" s="84" t="s">
        <v>19</v>
      </c>
      <c r="S45" s="79" t="s">
        <v>78</v>
      </c>
      <c r="V45" s="111" t="s">
        <v>79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8"/>
      <c r="O46" s="9"/>
      <c r="P46" s="9"/>
      <c r="S46" s="82"/>
      <c r="V46" s="110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8"/>
      <c r="O47" s="59"/>
      <c r="P47" s="59"/>
      <c r="S47" s="82"/>
      <c r="V47" s="110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8"/>
      <c r="O48" s="59"/>
      <c r="P48" s="59"/>
      <c r="S48" s="82"/>
      <c r="V48" s="110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8"/>
      <c r="O49" s="59"/>
      <c r="P49" s="59"/>
      <c r="S49" s="82"/>
      <c r="V49" s="110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8"/>
      <c r="O50" s="59"/>
      <c r="P50" s="59"/>
      <c r="S50" s="82"/>
      <c r="V50" s="110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8"/>
      <c r="O51" s="59"/>
      <c r="P51" s="59"/>
      <c r="S51" s="82"/>
      <c r="V51" s="110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8"/>
      <c r="O52" s="59"/>
      <c r="P52" s="59"/>
      <c r="S52" s="82"/>
      <c r="V52" s="110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8"/>
      <c r="O53" s="59"/>
      <c r="P53" s="59"/>
      <c r="S53" s="82"/>
      <c r="V53" s="110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8"/>
      <c r="O54" s="59"/>
      <c r="P54" s="59"/>
      <c r="S54" s="82"/>
      <c r="V54" s="110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8"/>
      <c r="O55" s="9"/>
      <c r="P55" s="9"/>
      <c r="S55" s="82"/>
      <c r="V55" s="110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8"/>
      <c r="O56" s="9"/>
      <c r="P56" s="9"/>
      <c r="S56" s="82"/>
      <c r="V56" s="110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8"/>
      <c r="O57" s="9"/>
      <c r="P57" s="9"/>
      <c r="S57" s="82"/>
      <c r="V57" s="110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8"/>
      <c r="O58" s="9"/>
      <c r="P58" s="9"/>
      <c r="S58" s="82"/>
      <c r="V58" s="110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8"/>
      <c r="O59" s="9"/>
      <c r="P59" s="9"/>
      <c r="S59" s="82"/>
      <c r="V59" s="110"/>
    </row>
    <row r="60" spans="1:22" ht="15" customHeight="1">
      <c r="A60" s="9"/>
      <c r="B60" s="9"/>
      <c r="C60" s="9"/>
      <c r="D60" s="9"/>
      <c r="E60" s="191" t="s">
        <v>80</v>
      </c>
      <c r="F60" s="191"/>
      <c r="G60" s="54"/>
      <c r="H60" s="54"/>
      <c r="I60" s="9"/>
      <c r="J60" s="9"/>
      <c r="K60" s="9"/>
      <c r="L60" s="9"/>
      <c r="M60" s="9"/>
      <c r="N60" s="108"/>
      <c r="O60" s="9"/>
      <c r="P60" s="9"/>
      <c r="S60" s="82"/>
      <c r="V60" s="110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8"/>
      <c r="O61" s="9"/>
      <c r="P61" s="32"/>
      <c r="S61" s="82"/>
      <c r="V61" s="110"/>
    </row>
    <row r="62" spans="1:22" ht="24" customHeight="1">
      <c r="A62" s="59"/>
      <c r="B62" s="59"/>
      <c r="C62" s="59"/>
      <c r="D62" s="32"/>
      <c r="E62" s="181" t="s">
        <v>81</v>
      </c>
      <c r="F62" s="109" t="s">
        <v>82</v>
      </c>
      <c r="G62" s="32"/>
      <c r="H62" s="80" t="s">
        <v>83</v>
      </c>
      <c r="I62" s="37"/>
      <c r="J62" s="59"/>
      <c r="K62" s="59"/>
      <c r="L62" s="59"/>
      <c r="M62" s="59"/>
      <c r="N62" s="108"/>
      <c r="O62" s="32"/>
      <c r="P62" s="84" t="s">
        <v>19</v>
      </c>
      <c r="S62" s="82"/>
      <c r="V62" s="111" t="s">
        <v>84</v>
      </c>
    </row>
    <row r="63" spans="1:22" ht="24" customHeight="1">
      <c r="A63" s="59"/>
      <c r="B63" s="59"/>
      <c r="C63" s="59"/>
      <c r="D63" s="32"/>
      <c r="E63" s="181"/>
      <c r="F63" s="109" t="s">
        <v>85</v>
      </c>
      <c r="G63" s="32"/>
      <c r="H63" s="80" t="s">
        <v>83</v>
      </c>
      <c r="I63" s="37"/>
      <c r="J63" s="59"/>
      <c r="K63" s="59"/>
      <c r="L63" s="59"/>
      <c r="M63" s="59"/>
      <c r="N63" s="108"/>
      <c r="O63" s="32"/>
      <c r="P63" s="84" t="s">
        <v>19</v>
      </c>
      <c r="S63" s="82"/>
      <c r="V63" s="111" t="s">
        <v>86</v>
      </c>
    </row>
    <row r="64" spans="1:22" ht="15" customHeight="1">
      <c r="A64" s="59"/>
      <c r="B64" s="59"/>
      <c r="C64" s="59"/>
      <c r="D64" s="32"/>
      <c r="E64" s="181" t="s">
        <v>87</v>
      </c>
      <c r="F64" s="109" t="s">
        <v>88</v>
      </c>
      <c r="G64" s="32"/>
      <c r="H64" s="80" t="s">
        <v>89</v>
      </c>
      <c r="I64" s="37"/>
      <c r="J64" s="59"/>
      <c r="K64" s="59"/>
      <c r="L64" s="59"/>
      <c r="M64" s="59"/>
      <c r="N64" s="108"/>
      <c r="O64" s="32"/>
      <c r="P64" s="84" t="s">
        <v>19</v>
      </c>
      <c r="S64" s="82"/>
      <c r="V64" s="111" t="s">
        <v>90</v>
      </c>
    </row>
    <row r="65" spans="1:22" ht="15" customHeight="1">
      <c r="A65" s="59"/>
      <c r="B65" s="59"/>
      <c r="C65" s="59"/>
      <c r="D65" s="32"/>
      <c r="E65" s="181"/>
      <c r="F65" s="109" t="s">
        <v>91</v>
      </c>
      <c r="G65" s="32"/>
      <c r="H65" s="80" t="s">
        <v>92</v>
      </c>
      <c r="I65" s="37"/>
      <c r="J65" s="59"/>
      <c r="K65" s="59"/>
      <c r="L65" s="59"/>
      <c r="M65" s="59"/>
      <c r="N65" s="108"/>
      <c r="O65" s="32"/>
      <c r="P65" s="84" t="s">
        <v>19</v>
      </c>
      <c r="S65" s="82"/>
      <c r="V65" s="111" t="s">
        <v>93</v>
      </c>
    </row>
    <row r="66" spans="1:22" ht="15" customHeight="1">
      <c r="A66" s="59"/>
      <c r="B66" s="59"/>
      <c r="C66" s="59"/>
      <c r="D66" s="32"/>
      <c r="E66" s="181" t="s">
        <v>94</v>
      </c>
      <c r="F66" s="109" t="s">
        <v>88</v>
      </c>
      <c r="G66" s="32"/>
      <c r="H66" s="80" t="s">
        <v>95</v>
      </c>
      <c r="I66" s="37"/>
      <c r="J66" s="59"/>
      <c r="K66" s="59"/>
      <c r="L66" s="59"/>
      <c r="M66" s="59"/>
      <c r="N66" s="108"/>
      <c r="O66" s="32"/>
      <c r="P66" s="84" t="s">
        <v>19</v>
      </c>
      <c r="S66" s="82"/>
      <c r="V66" s="111" t="s">
        <v>96</v>
      </c>
    </row>
    <row r="67" spans="1:22" ht="15" customHeight="1">
      <c r="A67" s="59"/>
      <c r="B67" s="59"/>
      <c r="C67" s="59"/>
      <c r="D67" s="32"/>
      <c r="E67" s="181"/>
      <c r="F67" s="109" t="s">
        <v>91</v>
      </c>
      <c r="G67" s="32"/>
      <c r="H67" s="80" t="s">
        <v>97</v>
      </c>
      <c r="I67" s="37"/>
      <c r="J67" s="59"/>
      <c r="K67" s="59"/>
      <c r="L67" s="59"/>
      <c r="M67" s="59"/>
      <c r="N67" s="108"/>
      <c r="O67" s="32"/>
      <c r="P67" s="84" t="s">
        <v>19</v>
      </c>
      <c r="S67" s="82"/>
      <c r="V67" s="111" t="s">
        <v>98</v>
      </c>
    </row>
    <row r="68" spans="1:22" ht="15" customHeight="1">
      <c r="A68" s="9"/>
      <c r="B68" s="9"/>
      <c r="C68" s="9"/>
      <c r="D68" s="32"/>
      <c r="E68" s="181" t="s">
        <v>99</v>
      </c>
      <c r="F68" s="109" t="s">
        <v>88</v>
      </c>
      <c r="G68" s="32"/>
      <c r="H68" s="80" t="s">
        <v>100</v>
      </c>
      <c r="I68" s="37"/>
      <c r="J68" s="9"/>
      <c r="K68" s="9"/>
      <c r="L68" s="9"/>
      <c r="M68" s="9"/>
      <c r="N68" s="108"/>
      <c r="O68" s="32"/>
      <c r="P68" s="84" t="s">
        <v>19</v>
      </c>
      <c r="S68" s="82"/>
      <c r="V68" s="111" t="s">
        <v>101</v>
      </c>
    </row>
    <row r="69" spans="1:22" ht="15" customHeight="1">
      <c r="A69" s="9"/>
      <c r="B69" s="9"/>
      <c r="C69" s="9"/>
      <c r="D69" s="32"/>
      <c r="E69" s="181"/>
      <c r="F69" s="109" t="s">
        <v>102</v>
      </c>
      <c r="G69" s="32"/>
      <c r="H69" s="80" t="s">
        <v>103</v>
      </c>
      <c r="I69" s="37"/>
      <c r="J69" s="9"/>
      <c r="K69" s="9"/>
      <c r="L69" s="9"/>
      <c r="M69" s="9"/>
      <c r="N69" s="108"/>
      <c r="O69" s="32"/>
      <c r="P69" s="84" t="s">
        <v>19</v>
      </c>
      <c r="S69" s="82"/>
      <c r="V69" s="111" t="s">
        <v>104</v>
      </c>
    </row>
    <row r="70" spans="1:22" ht="15" customHeight="1">
      <c r="A70" s="9"/>
      <c r="B70" s="9"/>
      <c r="C70" s="9"/>
      <c r="D70" s="32"/>
      <c r="E70" s="181"/>
      <c r="F70" s="109" t="s">
        <v>91</v>
      </c>
      <c r="G70" s="32"/>
      <c r="H70" s="80" t="s">
        <v>105</v>
      </c>
      <c r="I70" s="37"/>
      <c r="J70" s="9"/>
      <c r="K70" s="9"/>
      <c r="L70" s="9"/>
      <c r="M70" s="9"/>
      <c r="N70" s="108"/>
      <c r="O70" s="32"/>
      <c r="P70" s="84" t="s">
        <v>19</v>
      </c>
      <c r="S70" s="82"/>
      <c r="V70" s="111" t="s">
        <v>106</v>
      </c>
    </row>
    <row r="71" spans="1:22" ht="15" customHeight="1">
      <c r="A71" s="9"/>
      <c r="B71" s="9"/>
      <c r="C71" s="9"/>
      <c r="D71" s="32"/>
      <c r="E71" s="181"/>
      <c r="F71" s="109" t="s">
        <v>107</v>
      </c>
      <c r="G71" s="32"/>
      <c r="H71" s="80" t="s">
        <v>108</v>
      </c>
      <c r="I71" s="37"/>
      <c r="J71" s="9"/>
      <c r="K71" s="9"/>
      <c r="L71" s="9"/>
      <c r="M71" s="9"/>
      <c r="N71" s="108"/>
      <c r="O71" s="32"/>
      <c r="P71" s="84" t="s">
        <v>19</v>
      </c>
      <c r="S71" s="82"/>
      <c r="V71" s="111" t="s">
        <v>109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190" t="s">
        <v>110</v>
      </c>
      <c r="F75" s="190"/>
      <c r="G75" s="190"/>
      <c r="H75" s="190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181" t="s">
        <v>111</v>
      </c>
      <c r="F78" s="181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112</v>
      </c>
    </row>
    <row r="79" spans="1:22" ht="3" customHeight="1"/>
    <row r="80" spans="1:22" ht="24" customHeight="1">
      <c r="A80" s="41"/>
      <c r="B80" s="41"/>
      <c r="C80" s="59"/>
      <c r="D80" s="44"/>
      <c r="E80" s="181" t="s">
        <v>113</v>
      </c>
      <c r="F80" s="181"/>
      <c r="G80" s="32"/>
      <c r="H80" s="147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2022 год</v>
      </c>
    </row>
    <row r="86" spans="5:8" ht="15" customHeight="1">
      <c r="E86" s="192" t="s">
        <v>114</v>
      </c>
      <c r="F86" s="87" t="s">
        <v>115</v>
      </c>
      <c r="G86" s="88"/>
      <c r="H86" s="73" t="s">
        <v>116</v>
      </c>
    </row>
    <row r="87" spans="5:8" ht="15" customHeight="1">
      <c r="E87" s="192"/>
      <c r="F87" s="87" t="s">
        <v>117</v>
      </c>
      <c r="G87" s="88"/>
      <c r="H87" s="73" t="s">
        <v>118</v>
      </c>
    </row>
    <row r="88" spans="5:8" ht="15" customHeight="1">
      <c r="E88" s="192" t="s">
        <v>119</v>
      </c>
      <c r="F88" s="87" t="s">
        <v>115</v>
      </c>
      <c r="G88" s="88"/>
      <c r="H88" s="73" t="s">
        <v>120</v>
      </c>
    </row>
    <row r="89" spans="5:8" ht="15" customHeight="1">
      <c r="E89" s="192"/>
      <c r="F89" s="87" t="s">
        <v>117</v>
      </c>
      <c r="G89" s="88"/>
      <c r="H89" s="73" t="s">
        <v>118</v>
      </c>
    </row>
    <row r="90" spans="5:8" ht="15" customHeight="1">
      <c r="E90" s="192" t="s">
        <v>121</v>
      </c>
      <c r="F90" s="87" t="s">
        <v>115</v>
      </c>
      <c r="G90" s="88"/>
      <c r="H90" s="73" t="s">
        <v>122</v>
      </c>
    </row>
    <row r="91" spans="5:8" ht="15" customHeight="1">
      <c r="E91" s="192"/>
      <c r="F91" s="87" t="s">
        <v>117</v>
      </c>
      <c r="G91" s="88"/>
      <c r="H91" s="73" t="s">
        <v>118</v>
      </c>
    </row>
    <row r="92" spans="5:8" ht="15" customHeight="1">
      <c r="E92" s="192" t="s">
        <v>123</v>
      </c>
      <c r="F92" s="87" t="s">
        <v>115</v>
      </c>
      <c r="G92" s="88"/>
      <c r="H92" s="73" t="s">
        <v>124</v>
      </c>
    </row>
    <row r="93" spans="5:8" ht="15" customHeight="1">
      <c r="E93" s="192"/>
      <c r="F93" s="87" t="s">
        <v>117</v>
      </c>
      <c r="G93" s="88"/>
      <c r="H93" s="73" t="s">
        <v>118</v>
      </c>
    </row>
    <row r="94" spans="5:8" ht="15" customHeight="1">
      <c r="E94" s="192" t="s">
        <v>125</v>
      </c>
      <c r="F94" s="87" t="s">
        <v>115</v>
      </c>
      <c r="G94" s="88"/>
      <c r="H94" s="73" t="s">
        <v>126</v>
      </c>
    </row>
    <row r="95" spans="5:8" ht="15" customHeight="1">
      <c r="E95" s="192"/>
      <c r="F95" s="87" t="s">
        <v>117</v>
      </c>
      <c r="G95" s="88"/>
      <c r="H95" s="73" t="s">
        <v>118</v>
      </c>
    </row>
    <row r="96" spans="5:8" ht="15" customHeight="1">
      <c r="E96" s="192" t="s">
        <v>127</v>
      </c>
      <c r="F96" s="87" t="s">
        <v>115</v>
      </c>
      <c r="G96" s="88"/>
      <c r="H96" s="73" t="s">
        <v>128</v>
      </c>
    </row>
    <row r="97" spans="1:19" ht="15" customHeight="1">
      <c r="E97" s="192"/>
      <c r="F97" s="87" t="s">
        <v>117</v>
      </c>
      <c r="G97" s="88"/>
      <c r="H97" s="73" t="s">
        <v>118</v>
      </c>
    </row>
    <row r="98" spans="1:19" ht="15" customHeight="1">
      <c r="E98" s="192" t="s">
        <v>129</v>
      </c>
      <c r="F98" s="87" t="s">
        <v>115</v>
      </c>
      <c r="G98" s="88"/>
      <c r="H98" s="73" t="s">
        <v>130</v>
      </c>
    </row>
    <row r="99" spans="1:19" ht="15" customHeight="1">
      <c r="E99" s="192"/>
      <c r="F99" s="87" t="s">
        <v>117</v>
      </c>
      <c r="G99" s="88"/>
      <c r="H99" s="73" t="s">
        <v>118</v>
      </c>
    </row>
    <row r="100" spans="1:19" ht="15" customHeight="1">
      <c r="E100" s="192" t="s">
        <v>131</v>
      </c>
      <c r="F100" s="87" t="s">
        <v>115</v>
      </c>
      <c r="G100" s="88"/>
      <c r="H100" s="73" t="s">
        <v>132</v>
      </c>
    </row>
    <row r="101" spans="1:19" ht="15" customHeight="1">
      <c r="E101" s="192"/>
      <c r="F101" s="87" t="s">
        <v>117</v>
      </c>
      <c r="G101" s="88"/>
      <c r="H101" s="73" t="s">
        <v>118</v>
      </c>
    </row>
    <row r="102" spans="1:19" ht="15" customHeight="1">
      <c r="E102" s="192" t="s">
        <v>133</v>
      </c>
      <c r="F102" s="87" t="s">
        <v>115</v>
      </c>
      <c r="G102" s="88"/>
      <c r="H102" s="73" t="s">
        <v>134</v>
      </c>
    </row>
    <row r="103" spans="1:19" ht="15" customHeight="1">
      <c r="E103" s="192"/>
      <c r="F103" s="87" t="s">
        <v>117</v>
      </c>
      <c r="G103" s="88"/>
      <c r="H103" s="73" t="s">
        <v>118</v>
      </c>
    </row>
    <row r="104" spans="1:19" ht="15" customHeight="1">
      <c r="E104" s="192" t="s">
        <v>135</v>
      </c>
      <c r="F104" s="87" t="s">
        <v>115</v>
      </c>
      <c r="G104" s="88"/>
      <c r="H104" s="73" t="s">
        <v>136</v>
      </c>
    </row>
    <row r="105" spans="1:19" ht="15" customHeight="1">
      <c r="E105" s="192"/>
      <c r="F105" s="87" t="s">
        <v>117</v>
      </c>
      <c r="G105" s="88"/>
      <c r="H105" s="73" t="s">
        <v>118</v>
      </c>
    </row>
    <row r="106" spans="1:19" ht="15" customHeight="1">
      <c r="E106" s="192" t="s">
        <v>137</v>
      </c>
      <c r="F106" s="87" t="s">
        <v>115</v>
      </c>
      <c r="G106" s="88"/>
      <c r="H106" s="73" t="s">
        <v>138</v>
      </c>
    </row>
    <row r="107" spans="1:19" ht="15" customHeight="1">
      <c r="E107" s="192"/>
      <c r="F107" s="87" t="s">
        <v>117</v>
      </c>
      <c r="G107" s="88"/>
      <c r="H107" s="73" t="s">
        <v>139</v>
      </c>
    </row>
    <row r="108" spans="1:19" ht="15" customHeight="1">
      <c r="E108" s="192" t="s">
        <v>140</v>
      </c>
      <c r="F108" s="87" t="s">
        <v>115</v>
      </c>
      <c r="G108" s="88"/>
      <c r="H108" s="73" t="s">
        <v>141</v>
      </c>
    </row>
    <row r="109" spans="1:19" ht="15" customHeight="1">
      <c r="E109" s="192"/>
      <c r="F109" s="87" t="s">
        <v>117</v>
      </c>
      <c r="G109" s="88"/>
      <c r="H109" s="73" t="s">
        <v>118</v>
      </c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181" t="s">
        <v>142</v>
      </c>
      <c r="F112" s="181"/>
      <c r="G112" s="32"/>
      <c r="H112" s="145" t="s">
        <v>143</v>
      </c>
      <c r="I112" s="59"/>
      <c r="J112" s="59"/>
      <c r="K112" s="59"/>
      <c r="L112" s="59"/>
      <c r="M112" s="59"/>
      <c r="N112" s="108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MO_LIST_1</formula1>
    </dataValidation>
    <dataValidation type="list" allowBlank="1" showInputMessage="1" showErrorMessage="1" promptTitle="Внимание" prompt="Пожалуйста, выберите значение из списка" sqref="H12">
      <formula1>MONTH_LIST_SPECIFIC_2022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50"/>
  <sheetViews>
    <sheetView showGridLines="0" tabSelected="1" topLeftCell="C7" workbookViewId="0">
      <selection activeCell="K148" sqref="K148"/>
    </sheetView>
  </sheetViews>
  <sheetFormatPr defaultRowHeight="10.5" customHeight="1"/>
  <cols>
    <col min="1" max="2" width="4.7109375" style="165" hidden="1" customWidth="1"/>
    <col min="3" max="3" width="2.7109375" style="165" customWidth="1"/>
    <col min="4" max="4" width="10.7109375" style="165" customWidth="1"/>
    <col min="5" max="5" width="70.7109375" style="165" customWidth="1"/>
    <col min="6" max="6" width="10.7109375" style="165" customWidth="1"/>
    <col min="7" max="7" width="6.7109375" style="165" customWidth="1"/>
    <col min="8" max="12" width="17.7109375" style="165" customWidth="1"/>
    <col min="13" max="13" width="2.7109375" style="165" customWidth="1"/>
    <col min="14" max="19" width="13.5703125" style="165" hidden="1" customWidth="1"/>
    <col min="20" max="20" width="33.7109375" style="165" hidden="1" customWidth="1"/>
  </cols>
  <sheetData>
    <row r="1" spans="1:20" ht="10.5" hidden="1" customHeight="1"/>
    <row r="2" spans="1:20" ht="10.5" hidden="1" customHeight="1"/>
    <row r="3" spans="1:20" ht="10.5" hidden="1" customHeight="1">
      <c r="H3" s="115" t="s">
        <v>144</v>
      </c>
      <c r="I3" s="114" t="s">
        <v>145</v>
      </c>
      <c r="J3" s="114" t="s">
        <v>146</v>
      </c>
      <c r="K3" s="114" t="s">
        <v>147</v>
      </c>
      <c r="L3" s="114" t="s">
        <v>148</v>
      </c>
      <c r="N3" s="115" t="s">
        <v>149</v>
      </c>
      <c r="O3" s="115" t="s">
        <v>150</v>
      </c>
      <c r="P3" s="115" t="s">
        <v>151</v>
      </c>
      <c r="Q3" s="115" t="s">
        <v>152</v>
      </c>
      <c r="R3" s="115" t="s">
        <v>153</v>
      </c>
      <c r="S3" s="115" t="s">
        <v>154</v>
      </c>
      <c r="T3" s="115" t="s">
        <v>155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8" t="str">
        <f>IF(ORG="","Не определено",ORG)</f>
        <v>АО "УТЭ ВДНХ"</v>
      </c>
      <c r="E9" s="118"/>
    </row>
    <row r="10" spans="1:20" ht="15" customHeight="1">
      <c r="D10" s="117"/>
      <c r="E10" s="117"/>
      <c r="F10" s="64"/>
      <c r="G10" s="64"/>
      <c r="H10" s="64"/>
      <c r="I10" s="64"/>
      <c r="J10" s="64"/>
      <c r="K10" s="64"/>
      <c r="L10" s="65" t="s">
        <v>156</v>
      </c>
    </row>
    <row r="11" spans="1:20" ht="15" customHeight="1">
      <c r="C11" s="62"/>
      <c r="D11" s="193" t="s">
        <v>157</v>
      </c>
      <c r="E11" s="193" t="s">
        <v>158</v>
      </c>
      <c r="F11" s="193" t="s">
        <v>159</v>
      </c>
      <c r="G11" s="193" t="s">
        <v>160</v>
      </c>
      <c r="H11" s="193" t="s">
        <v>161</v>
      </c>
      <c r="I11" s="193" t="s">
        <v>162</v>
      </c>
      <c r="J11" s="193"/>
      <c r="K11" s="193"/>
      <c r="L11" s="193"/>
    </row>
    <row r="12" spans="1:20" ht="15" customHeight="1">
      <c r="C12" s="62"/>
      <c r="D12" s="193"/>
      <c r="E12" s="193"/>
      <c r="F12" s="193"/>
      <c r="G12" s="193"/>
      <c r="H12" s="193"/>
      <c r="I12" s="72" t="s">
        <v>163</v>
      </c>
      <c r="J12" s="72" t="s">
        <v>164</v>
      </c>
      <c r="K12" s="72" t="s">
        <v>165</v>
      </c>
      <c r="L12" s="72" t="s">
        <v>166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194" t="s">
        <v>167</v>
      </c>
      <c r="E14" s="195"/>
      <c r="F14" s="195"/>
      <c r="G14" s="144"/>
      <c r="H14" s="142"/>
      <c r="I14" s="142"/>
      <c r="J14" s="142"/>
      <c r="K14" s="142"/>
      <c r="L14" s="143"/>
      <c r="N14" s="134"/>
      <c r="O14" s="134"/>
      <c r="P14" s="134"/>
      <c r="Q14" s="134"/>
      <c r="R14" s="134"/>
      <c r="S14" s="134"/>
      <c r="T14" s="134"/>
    </row>
    <row r="15" spans="1:20" ht="12" customHeight="1">
      <c r="C15" s="62"/>
      <c r="D15" s="73" t="s">
        <v>168</v>
      </c>
      <c r="E15" s="127" t="s">
        <v>169</v>
      </c>
      <c r="F15" s="128" t="s">
        <v>170</v>
      </c>
      <c r="G15" s="128">
        <v>10</v>
      </c>
      <c r="H15" s="61">
        <f>SUM(I15:L15)</f>
        <v>44900.1</v>
      </c>
      <c r="I15" s="61">
        <f>SUM(I16,I17,I20,I23)</f>
        <v>0</v>
      </c>
      <c r="J15" s="61">
        <f>SUM(J16,J17,J20,J23)</f>
        <v>0</v>
      </c>
      <c r="K15" s="61">
        <f>SUM(K16,K17,K20,K23)</f>
        <v>44900.1</v>
      </c>
      <c r="L15" s="61">
        <f>SUM(L16,L17,L20,L23)</f>
        <v>0</v>
      </c>
      <c r="N15" s="134"/>
      <c r="O15" s="134"/>
      <c r="P15" s="134"/>
      <c r="Q15" s="134"/>
      <c r="R15" s="134"/>
      <c r="S15" s="134"/>
      <c r="T15" s="136" t="s">
        <v>171</v>
      </c>
    </row>
    <row r="16" spans="1:20" ht="12" customHeight="1">
      <c r="C16" s="62"/>
      <c r="D16" s="119" t="s">
        <v>172</v>
      </c>
      <c r="E16" s="129" t="s">
        <v>173</v>
      </c>
      <c r="F16" s="120" t="s">
        <v>170</v>
      </c>
      <c r="G16" s="72">
        <v>20</v>
      </c>
      <c r="H16" s="61">
        <f>SUM(I16:L16)</f>
        <v>0</v>
      </c>
      <c r="I16" s="71"/>
      <c r="J16" s="71"/>
      <c r="K16" s="71"/>
      <c r="L16" s="71"/>
      <c r="N16" s="134"/>
      <c r="O16" s="134"/>
      <c r="P16" s="134"/>
      <c r="Q16" s="134"/>
      <c r="R16" s="134"/>
      <c r="S16" s="134"/>
      <c r="T16" s="136" t="s">
        <v>171</v>
      </c>
    </row>
    <row r="17" spans="1:20" ht="12" customHeight="1">
      <c r="C17" s="62"/>
      <c r="D17" s="119" t="s">
        <v>174</v>
      </c>
      <c r="E17" s="129" t="s">
        <v>175</v>
      </c>
      <c r="F17" s="120" t="s">
        <v>170</v>
      </c>
      <c r="G17" s="72">
        <v>30</v>
      </c>
      <c r="H17" s="61">
        <f>SUM(I17:L17)</f>
        <v>0</v>
      </c>
      <c r="I17" s="61">
        <f>SUM(I18:I19)</f>
        <v>0</v>
      </c>
      <c r="J17" s="61">
        <f>SUM(J18:J19)</f>
        <v>0</v>
      </c>
      <c r="K17" s="61">
        <f>SUM(K18:K19)</f>
        <v>0</v>
      </c>
      <c r="L17" s="61">
        <f>SUM(L18:L19)</f>
        <v>0</v>
      </c>
      <c r="N17" s="134"/>
      <c r="O17" s="134"/>
      <c r="P17" s="134"/>
      <c r="Q17" s="134"/>
      <c r="R17" s="134"/>
      <c r="S17" s="134"/>
      <c r="T17" s="136" t="s">
        <v>171</v>
      </c>
    </row>
    <row r="18" spans="1:20" ht="12" hidden="1" customHeight="1">
      <c r="C18" s="62"/>
      <c r="D18" s="126"/>
      <c r="E18" s="125"/>
      <c r="F18" s="123"/>
      <c r="G18" s="123"/>
      <c r="H18" s="121"/>
      <c r="I18" s="121"/>
      <c r="J18" s="121"/>
      <c r="K18" s="121"/>
      <c r="L18" s="124"/>
      <c r="N18" s="136" t="s">
        <v>176</v>
      </c>
      <c r="O18" s="134"/>
      <c r="P18" s="134"/>
      <c r="Q18" s="134"/>
      <c r="R18" s="134"/>
      <c r="S18" s="134"/>
      <c r="T18" s="134"/>
    </row>
    <row r="19" spans="1:20" ht="12" customHeight="1">
      <c r="C19" s="62"/>
      <c r="D19" s="122"/>
      <c r="E19" s="125" t="s">
        <v>177</v>
      </c>
      <c r="F19" s="123"/>
      <c r="G19" s="123"/>
      <c r="H19" s="121"/>
      <c r="I19" s="121"/>
      <c r="J19" s="121"/>
      <c r="K19" s="121"/>
      <c r="L19" s="124"/>
      <c r="N19" s="134"/>
      <c r="O19" s="134"/>
      <c r="P19" s="134"/>
      <c r="Q19" s="134"/>
      <c r="R19" s="134"/>
      <c r="S19" s="134"/>
      <c r="T19" s="139" t="s">
        <v>178</v>
      </c>
    </row>
    <row r="20" spans="1:20" ht="12" customHeight="1">
      <c r="C20" s="62"/>
      <c r="D20" s="119" t="s">
        <v>179</v>
      </c>
      <c r="E20" s="129" t="s">
        <v>180</v>
      </c>
      <c r="F20" s="120" t="s">
        <v>170</v>
      </c>
      <c r="G20" s="72" t="s">
        <v>181</v>
      </c>
      <c r="H20" s="61">
        <f>SUM(I20:L20)</f>
        <v>0</v>
      </c>
      <c r="I20" s="61">
        <f>SUM(I21:I22)</f>
        <v>0</v>
      </c>
      <c r="J20" s="61">
        <f>SUM(J21:J22)</f>
        <v>0</v>
      </c>
      <c r="K20" s="61">
        <f>SUM(K21:K22)</f>
        <v>0</v>
      </c>
      <c r="L20" s="61">
        <f>SUM(L21:L22)</f>
        <v>0</v>
      </c>
      <c r="N20" s="134"/>
      <c r="O20" s="134"/>
      <c r="P20" s="134"/>
      <c r="Q20" s="134"/>
      <c r="R20" s="134"/>
      <c r="S20" s="134"/>
      <c r="T20" s="136" t="s">
        <v>171</v>
      </c>
    </row>
    <row r="21" spans="1:20" ht="12" hidden="1" customHeight="1">
      <c r="C21" s="62"/>
      <c r="D21" s="126"/>
      <c r="E21" s="125"/>
      <c r="F21" s="123"/>
      <c r="G21" s="123"/>
      <c r="H21" s="121"/>
      <c r="I21" s="121"/>
      <c r="J21" s="121"/>
      <c r="K21" s="121"/>
      <c r="L21" s="124"/>
      <c r="N21" s="136" t="s">
        <v>176</v>
      </c>
      <c r="O21" s="134"/>
      <c r="P21" s="134"/>
      <c r="Q21" s="134"/>
      <c r="R21" s="134"/>
      <c r="S21" s="134"/>
      <c r="T21" s="134"/>
    </row>
    <row r="22" spans="1:20" ht="12" customHeight="1">
      <c r="C22" s="62"/>
      <c r="D22" s="122"/>
      <c r="E22" s="125" t="s">
        <v>177</v>
      </c>
      <c r="F22" s="123"/>
      <c r="G22" s="123"/>
      <c r="H22" s="121"/>
      <c r="I22" s="121"/>
      <c r="J22" s="121"/>
      <c r="K22" s="121"/>
      <c r="L22" s="124"/>
      <c r="N22" s="134"/>
      <c r="O22" s="134"/>
      <c r="P22" s="134"/>
      <c r="Q22" s="134"/>
      <c r="R22" s="134"/>
      <c r="S22" s="134"/>
      <c r="T22" s="139" t="s">
        <v>182</v>
      </c>
    </row>
    <row r="23" spans="1:20" ht="12" customHeight="1">
      <c r="C23" s="62"/>
      <c r="D23" s="119" t="s">
        <v>183</v>
      </c>
      <c r="E23" s="129" t="s">
        <v>184</v>
      </c>
      <c r="F23" s="120" t="s">
        <v>170</v>
      </c>
      <c r="G23" s="72" t="s">
        <v>185</v>
      </c>
      <c r="H23" s="61">
        <f>SUM(I23:L23)</f>
        <v>44900.1</v>
      </c>
      <c r="I23" s="61">
        <f>SUM(I24:I26)</f>
        <v>0</v>
      </c>
      <c r="J23" s="61">
        <f>SUM(J24:J26)</f>
        <v>0</v>
      </c>
      <c r="K23" s="61">
        <f>SUM(K24:K26)</f>
        <v>44900.1</v>
      </c>
      <c r="L23" s="61">
        <f>SUM(L24:L26)</f>
        <v>0</v>
      </c>
      <c r="N23" s="134"/>
      <c r="O23" s="134"/>
      <c r="P23" s="134"/>
      <c r="Q23" s="134"/>
      <c r="R23" s="134"/>
      <c r="S23" s="134"/>
      <c r="T23" s="136" t="s">
        <v>171</v>
      </c>
    </row>
    <row r="24" spans="1:20" ht="12" hidden="1" customHeight="1">
      <c r="C24" s="62"/>
      <c r="D24" s="126"/>
      <c r="E24" s="125"/>
      <c r="F24" s="123"/>
      <c r="G24" s="123"/>
      <c r="H24" s="121"/>
      <c r="I24" s="121"/>
      <c r="J24" s="121"/>
      <c r="K24" s="121"/>
      <c r="L24" s="124"/>
      <c r="N24" s="136" t="s">
        <v>176</v>
      </c>
      <c r="O24" s="134"/>
      <c r="P24" s="134"/>
      <c r="Q24" s="134"/>
      <c r="R24" s="134"/>
      <c r="S24" s="134"/>
      <c r="T24" s="134"/>
    </row>
    <row r="25" spans="1:20" s="163" customFormat="1" ht="12" customHeight="1">
      <c r="A25" s="152"/>
      <c r="B25" s="152"/>
      <c r="C25" s="153" t="s">
        <v>186</v>
      </c>
      <c r="D25" s="154" t="str">
        <f>"1.4."&amp;N25</f>
        <v>1.4.1</v>
      </c>
      <c r="E25" s="155" t="s">
        <v>187</v>
      </c>
      <c r="F25" s="156" t="s">
        <v>170</v>
      </c>
      <c r="G25" s="156" t="s">
        <v>185</v>
      </c>
      <c r="H25" s="157">
        <f>SUM(I25:L25)</f>
        <v>44900.1</v>
      </c>
      <c r="I25" s="158"/>
      <c r="J25" s="158"/>
      <c r="K25" s="158">
        <v>44900.1</v>
      </c>
      <c r="L25" s="158"/>
      <c r="M25" s="152"/>
      <c r="N25" s="159" t="s">
        <v>168</v>
      </c>
      <c r="O25" s="160" t="s">
        <v>187</v>
      </c>
      <c r="P25" s="160" t="s">
        <v>188</v>
      </c>
      <c r="Q25" s="160" t="s">
        <v>189</v>
      </c>
      <c r="R25" s="160" t="s">
        <v>190</v>
      </c>
      <c r="S25" s="159" t="s">
        <v>191</v>
      </c>
      <c r="T25" s="159" t="s">
        <v>192</v>
      </c>
    </row>
    <row r="26" spans="1:20" ht="12" customHeight="1">
      <c r="C26" s="62"/>
      <c r="D26" s="122"/>
      <c r="E26" s="125" t="s">
        <v>177</v>
      </c>
      <c r="F26" s="123"/>
      <c r="G26" s="123"/>
      <c r="H26" s="121"/>
      <c r="I26" s="121"/>
      <c r="J26" s="121"/>
      <c r="K26" s="121"/>
      <c r="L26" s="124"/>
      <c r="N26" s="134"/>
      <c r="O26" s="134"/>
      <c r="P26" s="134"/>
      <c r="Q26" s="134"/>
      <c r="R26" s="134"/>
      <c r="S26" s="134"/>
      <c r="T26" s="139" t="s">
        <v>193</v>
      </c>
    </row>
    <row r="27" spans="1:20" ht="12" customHeight="1">
      <c r="C27" s="62"/>
      <c r="D27" s="73" t="s">
        <v>194</v>
      </c>
      <c r="E27" s="127" t="s">
        <v>195</v>
      </c>
      <c r="F27" s="128" t="s">
        <v>170</v>
      </c>
      <c r="G27" s="128" t="s">
        <v>196</v>
      </c>
      <c r="H27" s="61">
        <f t="shared" ref="H27:H39" si="0">SUM(I27:L27)</f>
        <v>23723.547999999999</v>
      </c>
      <c r="I27" s="61">
        <f>SUM(I29,I30,I31)</f>
        <v>0</v>
      </c>
      <c r="J27" s="61">
        <f>SUM(J28,J30,J31)</f>
        <v>0</v>
      </c>
      <c r="K27" s="61">
        <f>SUM(K28,K29,K31)</f>
        <v>0</v>
      </c>
      <c r="L27" s="61">
        <f>SUM(L28,L29,L30)</f>
        <v>23723.547999999999</v>
      </c>
      <c r="N27" s="134"/>
      <c r="O27" s="134"/>
      <c r="P27" s="134"/>
      <c r="Q27" s="134"/>
      <c r="R27" s="134"/>
      <c r="S27" s="134"/>
      <c r="T27" s="136" t="s">
        <v>171</v>
      </c>
    </row>
    <row r="28" spans="1:20" ht="12" customHeight="1">
      <c r="C28" s="62"/>
      <c r="D28" s="119" t="s">
        <v>197</v>
      </c>
      <c r="E28" s="129" t="s">
        <v>163</v>
      </c>
      <c r="F28" s="120" t="s">
        <v>170</v>
      </c>
      <c r="G28" s="72" t="s">
        <v>198</v>
      </c>
      <c r="H28" s="61">
        <f t="shared" si="0"/>
        <v>0</v>
      </c>
      <c r="I28" s="133"/>
      <c r="J28" s="71"/>
      <c r="K28" s="71"/>
      <c r="L28" s="71"/>
      <c r="N28" s="134"/>
      <c r="O28" s="134"/>
      <c r="P28" s="134"/>
      <c r="Q28" s="134"/>
      <c r="R28" s="134"/>
      <c r="S28" s="134"/>
      <c r="T28" s="136" t="s">
        <v>171</v>
      </c>
    </row>
    <row r="29" spans="1:20" ht="12" customHeight="1">
      <c r="C29" s="62"/>
      <c r="D29" s="119" t="s">
        <v>199</v>
      </c>
      <c r="E29" s="129" t="s">
        <v>164</v>
      </c>
      <c r="F29" s="120" t="s">
        <v>170</v>
      </c>
      <c r="G29" s="72" t="s">
        <v>200</v>
      </c>
      <c r="H29" s="61">
        <f t="shared" si="0"/>
        <v>0</v>
      </c>
      <c r="I29" s="71"/>
      <c r="J29" s="133"/>
      <c r="K29" s="71"/>
      <c r="L29" s="71"/>
      <c r="N29" s="134"/>
      <c r="O29" s="134"/>
      <c r="P29" s="134"/>
      <c r="Q29" s="134"/>
      <c r="R29" s="134"/>
      <c r="S29" s="134"/>
      <c r="T29" s="136" t="s">
        <v>171</v>
      </c>
    </row>
    <row r="30" spans="1:20" ht="12" customHeight="1">
      <c r="C30" s="62"/>
      <c r="D30" s="119" t="s">
        <v>201</v>
      </c>
      <c r="E30" s="129" t="s">
        <v>165</v>
      </c>
      <c r="F30" s="120" t="s">
        <v>170</v>
      </c>
      <c r="G30" s="72" t="s">
        <v>202</v>
      </c>
      <c r="H30" s="61">
        <f t="shared" si="0"/>
        <v>23723.547999999999</v>
      </c>
      <c r="I30" s="71"/>
      <c r="J30" s="71"/>
      <c r="K30" s="133"/>
      <c r="L30" s="71">
        <v>23723.547999999999</v>
      </c>
      <c r="N30" s="134"/>
      <c r="O30" s="134"/>
      <c r="P30" s="134"/>
      <c r="Q30" s="134"/>
      <c r="R30" s="134"/>
      <c r="S30" s="134"/>
      <c r="T30" s="136" t="s">
        <v>171</v>
      </c>
    </row>
    <row r="31" spans="1:20" ht="12" customHeight="1">
      <c r="C31" s="62"/>
      <c r="D31" s="119" t="s">
        <v>203</v>
      </c>
      <c r="E31" s="129" t="s">
        <v>204</v>
      </c>
      <c r="F31" s="120" t="s">
        <v>170</v>
      </c>
      <c r="G31" s="72" t="s">
        <v>205</v>
      </c>
      <c r="H31" s="61">
        <f t="shared" si="0"/>
        <v>0</v>
      </c>
      <c r="I31" s="71"/>
      <c r="J31" s="71"/>
      <c r="K31" s="71"/>
      <c r="L31" s="133"/>
      <c r="N31" s="134"/>
      <c r="O31" s="134"/>
      <c r="P31" s="134"/>
      <c r="Q31" s="134"/>
      <c r="R31" s="134"/>
      <c r="S31" s="134"/>
      <c r="T31" s="136" t="s">
        <v>171</v>
      </c>
    </row>
    <row r="32" spans="1:20" ht="12" customHeight="1">
      <c r="C32" s="62"/>
      <c r="D32" s="73" t="s">
        <v>206</v>
      </c>
      <c r="E32" s="127" t="s">
        <v>207</v>
      </c>
      <c r="F32" s="128" t="s">
        <v>170</v>
      </c>
      <c r="G32" s="128" t="s">
        <v>208</v>
      </c>
      <c r="H32" s="61">
        <f t="shared" si="0"/>
        <v>0</v>
      </c>
      <c r="I32" s="71"/>
      <c r="J32" s="71"/>
      <c r="K32" s="71"/>
      <c r="L32" s="71"/>
      <c r="N32" s="134"/>
      <c r="O32" s="134"/>
      <c r="P32" s="134"/>
      <c r="Q32" s="134"/>
      <c r="R32" s="134"/>
      <c r="S32" s="134"/>
      <c r="T32" s="136" t="s">
        <v>171</v>
      </c>
    </row>
    <row r="33" spans="1:20" ht="12" customHeight="1">
      <c r="C33" s="62"/>
      <c r="D33" s="73" t="s">
        <v>209</v>
      </c>
      <c r="E33" s="127" t="s">
        <v>210</v>
      </c>
      <c r="F33" s="128" t="s">
        <v>170</v>
      </c>
      <c r="G33" s="128" t="s">
        <v>211</v>
      </c>
      <c r="H33" s="61">
        <f t="shared" si="0"/>
        <v>43873.255000000005</v>
      </c>
      <c r="I33" s="61">
        <f>SUM(I34,I36,I39,I44)</f>
        <v>0</v>
      </c>
      <c r="J33" s="61">
        <f>SUM(J34,J36,J39,J44)</f>
        <v>0</v>
      </c>
      <c r="K33" s="61">
        <f>SUM(K34,K36,K39,K44)</f>
        <v>20149.707000000002</v>
      </c>
      <c r="L33" s="61">
        <f>SUM(L34,L36,L39,L44)</f>
        <v>23723.547999999999</v>
      </c>
      <c r="N33" s="134"/>
      <c r="O33" s="134"/>
      <c r="P33" s="134"/>
      <c r="Q33" s="134"/>
      <c r="R33" s="134"/>
      <c r="S33" s="134"/>
      <c r="T33" s="136" t="s">
        <v>171</v>
      </c>
    </row>
    <row r="34" spans="1:20" ht="24" customHeight="1">
      <c r="C34" s="62"/>
      <c r="D34" s="119" t="s">
        <v>212</v>
      </c>
      <c r="E34" s="129" t="s">
        <v>213</v>
      </c>
      <c r="F34" s="120" t="s">
        <v>170</v>
      </c>
      <c r="G34" s="72" t="s">
        <v>214</v>
      </c>
      <c r="H34" s="61">
        <f t="shared" si="0"/>
        <v>0</v>
      </c>
      <c r="I34" s="71"/>
      <c r="J34" s="71"/>
      <c r="K34" s="71"/>
      <c r="L34" s="71"/>
      <c r="N34" s="134"/>
      <c r="O34" s="134"/>
      <c r="P34" s="134"/>
      <c r="Q34" s="134"/>
      <c r="R34" s="134"/>
      <c r="S34" s="134"/>
      <c r="T34" s="136" t="s">
        <v>171</v>
      </c>
    </row>
    <row r="35" spans="1:20" ht="12" customHeight="1">
      <c r="C35" s="62"/>
      <c r="D35" s="119" t="s">
        <v>215</v>
      </c>
      <c r="E35" s="130" t="s">
        <v>216</v>
      </c>
      <c r="F35" s="120" t="s">
        <v>170</v>
      </c>
      <c r="G35" s="72" t="s">
        <v>217</v>
      </c>
      <c r="H35" s="61">
        <f t="shared" si="0"/>
        <v>0</v>
      </c>
      <c r="I35" s="71"/>
      <c r="J35" s="71"/>
      <c r="K35" s="71"/>
      <c r="L35" s="71"/>
      <c r="N35" s="134"/>
      <c r="O35" s="134"/>
      <c r="P35" s="134"/>
      <c r="Q35" s="134"/>
      <c r="R35" s="134"/>
      <c r="S35" s="134"/>
      <c r="T35" s="136" t="s">
        <v>171</v>
      </c>
    </row>
    <row r="36" spans="1:20" ht="12" customHeight="1">
      <c r="C36" s="62"/>
      <c r="D36" s="119" t="s">
        <v>218</v>
      </c>
      <c r="E36" s="129" t="s">
        <v>219</v>
      </c>
      <c r="F36" s="120" t="s">
        <v>170</v>
      </c>
      <c r="G36" s="72" t="s">
        <v>220</v>
      </c>
      <c r="H36" s="61">
        <f t="shared" si="0"/>
        <v>0</v>
      </c>
      <c r="I36" s="71"/>
      <c r="J36" s="71"/>
      <c r="K36" s="71"/>
      <c r="L36" s="71"/>
      <c r="N36" s="134"/>
      <c r="O36" s="134"/>
      <c r="P36" s="134"/>
      <c r="Q36" s="134"/>
      <c r="R36" s="134"/>
      <c r="S36" s="134"/>
      <c r="T36" s="136" t="s">
        <v>171</v>
      </c>
    </row>
    <row r="37" spans="1:20" ht="12" customHeight="1">
      <c r="C37" s="62"/>
      <c r="D37" s="119" t="s">
        <v>221</v>
      </c>
      <c r="E37" s="130" t="s">
        <v>222</v>
      </c>
      <c r="F37" s="120" t="s">
        <v>170</v>
      </c>
      <c r="G37" s="72" t="s">
        <v>223</v>
      </c>
      <c r="H37" s="61">
        <f t="shared" si="0"/>
        <v>0</v>
      </c>
      <c r="I37" s="71"/>
      <c r="J37" s="71"/>
      <c r="K37" s="71"/>
      <c r="L37" s="71"/>
      <c r="N37" s="134"/>
      <c r="O37" s="134"/>
      <c r="P37" s="134"/>
      <c r="Q37" s="134"/>
      <c r="R37" s="134"/>
      <c r="S37" s="134"/>
      <c r="T37" s="136" t="s">
        <v>171</v>
      </c>
    </row>
    <row r="38" spans="1:20" ht="12" customHeight="1">
      <c r="C38" s="62"/>
      <c r="D38" s="119" t="s">
        <v>224</v>
      </c>
      <c r="E38" s="131" t="s">
        <v>225</v>
      </c>
      <c r="F38" s="120" t="s">
        <v>170</v>
      </c>
      <c r="G38" s="72" t="s">
        <v>226</v>
      </c>
      <c r="H38" s="61">
        <f t="shared" si="0"/>
        <v>0</v>
      </c>
      <c r="I38" s="71"/>
      <c r="J38" s="71"/>
      <c r="K38" s="71"/>
      <c r="L38" s="71"/>
      <c r="N38" s="134"/>
      <c r="O38" s="134"/>
      <c r="P38" s="134"/>
      <c r="Q38" s="134"/>
      <c r="R38" s="134"/>
      <c r="S38" s="134"/>
      <c r="T38" s="136" t="s">
        <v>171</v>
      </c>
    </row>
    <row r="39" spans="1:20" ht="12" customHeight="1">
      <c r="C39" s="62"/>
      <c r="D39" s="119" t="s">
        <v>227</v>
      </c>
      <c r="E39" s="129" t="s">
        <v>228</v>
      </c>
      <c r="F39" s="120" t="s">
        <v>170</v>
      </c>
      <c r="G39" s="72" t="s">
        <v>229</v>
      </c>
      <c r="H39" s="61">
        <f t="shared" si="0"/>
        <v>1102.17</v>
      </c>
      <c r="I39" s="61">
        <f>SUM(I40:I43)</f>
        <v>0</v>
      </c>
      <c r="J39" s="61">
        <f>SUM(J40:J43)</f>
        <v>0</v>
      </c>
      <c r="K39" s="61">
        <f>SUM(K40:K43)</f>
        <v>1102.17</v>
      </c>
      <c r="L39" s="61">
        <f>SUM(L40:L43)</f>
        <v>0</v>
      </c>
      <c r="N39" s="134"/>
      <c r="O39" s="134"/>
      <c r="P39" s="134"/>
      <c r="Q39" s="134"/>
      <c r="R39" s="134"/>
      <c r="S39" s="134"/>
      <c r="T39" s="136" t="s">
        <v>171</v>
      </c>
    </row>
    <row r="40" spans="1:20" ht="12" hidden="1" customHeight="1">
      <c r="C40" s="62"/>
      <c r="D40" s="126"/>
      <c r="E40" s="125"/>
      <c r="F40" s="123"/>
      <c r="G40" s="123"/>
      <c r="H40" s="121"/>
      <c r="I40" s="121"/>
      <c r="J40" s="121"/>
      <c r="K40" s="121"/>
      <c r="L40" s="124"/>
      <c r="N40" s="136" t="s">
        <v>176</v>
      </c>
      <c r="O40" s="134"/>
      <c r="P40" s="134"/>
      <c r="Q40" s="134"/>
      <c r="R40" s="134"/>
      <c r="S40" s="134"/>
      <c r="T40" s="134"/>
    </row>
    <row r="41" spans="1:20" s="164" customFormat="1" ht="12" customHeight="1">
      <c r="A41" s="152"/>
      <c r="B41" s="152"/>
      <c r="C41" s="153" t="s">
        <v>186</v>
      </c>
      <c r="D41" s="154" t="str">
        <f>"4.3."&amp;N41</f>
        <v>4.3.1</v>
      </c>
      <c r="E41" s="155" t="s">
        <v>230</v>
      </c>
      <c r="F41" s="156" t="s">
        <v>170</v>
      </c>
      <c r="G41" s="156" t="s">
        <v>229</v>
      </c>
      <c r="H41" s="157">
        <f>SUM(I41:L41)</f>
        <v>299.64</v>
      </c>
      <c r="I41" s="158"/>
      <c r="J41" s="158"/>
      <c r="K41" s="158">
        <v>299.64</v>
      </c>
      <c r="L41" s="158"/>
      <c r="M41" s="152"/>
      <c r="N41" s="159" t="s">
        <v>168</v>
      </c>
      <c r="O41" s="160" t="s">
        <v>230</v>
      </c>
      <c r="P41" s="160" t="s">
        <v>231</v>
      </c>
      <c r="Q41" s="160" t="s">
        <v>232</v>
      </c>
      <c r="R41" s="160" t="s">
        <v>190</v>
      </c>
      <c r="S41" s="159" t="s">
        <v>191</v>
      </c>
      <c r="T41" s="159" t="s">
        <v>233</v>
      </c>
    </row>
    <row r="42" spans="1:20" s="164" customFormat="1" ht="12" customHeight="1">
      <c r="A42" s="152"/>
      <c r="B42" s="152"/>
      <c r="C42" s="153" t="s">
        <v>186</v>
      </c>
      <c r="D42" s="154" t="str">
        <f>"4.3."&amp;N42</f>
        <v>4.3.2</v>
      </c>
      <c r="E42" s="155" t="s">
        <v>234</v>
      </c>
      <c r="F42" s="156" t="s">
        <v>170</v>
      </c>
      <c r="G42" s="156" t="s">
        <v>229</v>
      </c>
      <c r="H42" s="157">
        <f>SUM(I42:L42)</f>
        <v>802.53</v>
      </c>
      <c r="I42" s="158"/>
      <c r="J42" s="158"/>
      <c r="K42" s="158">
        <v>802.53</v>
      </c>
      <c r="L42" s="158"/>
      <c r="M42" s="152"/>
      <c r="N42" s="159" t="s">
        <v>194</v>
      </c>
      <c r="O42" s="160" t="s">
        <v>234</v>
      </c>
      <c r="P42" s="160" t="s">
        <v>235</v>
      </c>
      <c r="Q42" s="160" t="s">
        <v>236</v>
      </c>
      <c r="R42" s="160" t="s">
        <v>237</v>
      </c>
      <c r="S42" s="159" t="s">
        <v>191</v>
      </c>
      <c r="T42" s="159" t="s">
        <v>233</v>
      </c>
    </row>
    <row r="43" spans="1:20" ht="12" customHeight="1">
      <c r="C43" s="62"/>
      <c r="D43" s="122"/>
      <c r="E43" s="125" t="s">
        <v>177</v>
      </c>
      <c r="F43" s="123"/>
      <c r="G43" s="123"/>
      <c r="H43" s="121"/>
      <c r="I43" s="121"/>
      <c r="J43" s="121"/>
      <c r="K43" s="121"/>
      <c r="L43" s="124"/>
      <c r="N43" s="134"/>
      <c r="O43" s="134"/>
      <c r="P43" s="134"/>
      <c r="Q43" s="134"/>
      <c r="R43" s="134"/>
      <c r="S43" s="134"/>
      <c r="T43" s="139" t="s">
        <v>238</v>
      </c>
    </row>
    <row r="44" spans="1:20" ht="12" customHeight="1">
      <c r="C44" s="62"/>
      <c r="D44" s="119" t="s">
        <v>239</v>
      </c>
      <c r="E44" s="129" t="s">
        <v>240</v>
      </c>
      <c r="F44" s="120" t="s">
        <v>170</v>
      </c>
      <c r="G44" s="72" t="s">
        <v>241</v>
      </c>
      <c r="H44" s="61">
        <f t="shared" ref="H44:H52" si="1">SUM(I44:L44)</f>
        <v>42771.084999999999</v>
      </c>
      <c r="I44" s="71"/>
      <c r="J44" s="71"/>
      <c r="K44" s="71">
        <v>19047.537</v>
      </c>
      <c r="L44" s="71">
        <v>23723.547999999999</v>
      </c>
      <c r="N44" s="134"/>
      <c r="O44" s="134"/>
      <c r="P44" s="134"/>
      <c r="Q44" s="134"/>
      <c r="R44" s="134"/>
      <c r="S44" s="134"/>
      <c r="T44" s="136" t="s">
        <v>171</v>
      </c>
    </row>
    <row r="45" spans="1:20" ht="12" customHeight="1">
      <c r="C45" s="62"/>
      <c r="D45" s="73" t="s">
        <v>242</v>
      </c>
      <c r="E45" s="127" t="s">
        <v>243</v>
      </c>
      <c r="F45" s="128" t="s">
        <v>170</v>
      </c>
      <c r="G45" s="128" t="s">
        <v>244</v>
      </c>
      <c r="H45" s="61">
        <f t="shared" si="1"/>
        <v>23723.547999999999</v>
      </c>
      <c r="I45" s="71"/>
      <c r="J45" s="71"/>
      <c r="K45" s="71">
        <v>23723.547999999999</v>
      </c>
      <c r="L45" s="71"/>
      <c r="N45" s="134"/>
      <c r="O45" s="134"/>
      <c r="P45" s="134"/>
      <c r="Q45" s="134"/>
      <c r="R45" s="134"/>
      <c r="S45" s="134"/>
      <c r="T45" s="136" t="s">
        <v>171</v>
      </c>
    </row>
    <row r="46" spans="1:20" ht="12" customHeight="1">
      <c r="C46" s="62"/>
      <c r="D46" s="73" t="s">
        <v>245</v>
      </c>
      <c r="E46" s="127" t="s">
        <v>246</v>
      </c>
      <c r="F46" s="128" t="s">
        <v>170</v>
      </c>
      <c r="G46" s="128" t="s">
        <v>247</v>
      </c>
      <c r="H46" s="61">
        <f t="shared" si="1"/>
        <v>0</v>
      </c>
      <c r="I46" s="71"/>
      <c r="J46" s="71"/>
      <c r="K46" s="71"/>
      <c r="L46" s="71"/>
      <c r="N46" s="134"/>
      <c r="O46" s="134"/>
      <c r="P46" s="134"/>
      <c r="Q46" s="134"/>
      <c r="R46" s="134"/>
      <c r="S46" s="134"/>
      <c r="T46" s="136" t="s">
        <v>171</v>
      </c>
    </row>
    <row r="47" spans="1:20" ht="12" customHeight="1">
      <c r="C47" s="62"/>
      <c r="D47" s="73" t="s">
        <v>248</v>
      </c>
      <c r="E47" s="127" t="s">
        <v>249</v>
      </c>
      <c r="F47" s="128" t="s">
        <v>170</v>
      </c>
      <c r="G47" s="128" t="s">
        <v>250</v>
      </c>
      <c r="H47" s="61">
        <f t="shared" si="1"/>
        <v>690.75099999999998</v>
      </c>
      <c r="I47" s="71"/>
      <c r="J47" s="71"/>
      <c r="K47" s="71">
        <v>690.75099999999998</v>
      </c>
      <c r="L47" s="71"/>
      <c r="N47" s="134"/>
      <c r="O47" s="134"/>
      <c r="P47" s="134"/>
      <c r="Q47" s="134"/>
      <c r="R47" s="134"/>
      <c r="S47" s="134"/>
      <c r="T47" s="136" t="s">
        <v>171</v>
      </c>
    </row>
    <row r="48" spans="1:20" ht="12" customHeight="1">
      <c r="C48" s="62"/>
      <c r="D48" s="73" t="s">
        <v>251</v>
      </c>
      <c r="E48" s="127" t="s">
        <v>252</v>
      </c>
      <c r="F48" s="128" t="s">
        <v>170</v>
      </c>
      <c r="G48" s="128" t="s">
        <v>253</v>
      </c>
      <c r="H48" s="61">
        <f t="shared" si="1"/>
        <v>336.09399999999999</v>
      </c>
      <c r="I48" s="71"/>
      <c r="J48" s="71"/>
      <c r="K48" s="71">
        <v>336.09399999999999</v>
      </c>
      <c r="L48" s="71"/>
      <c r="N48" s="134"/>
      <c r="O48" s="134"/>
      <c r="P48" s="134"/>
      <c r="Q48" s="134"/>
      <c r="R48" s="134"/>
      <c r="S48" s="134"/>
      <c r="T48" s="136" t="s">
        <v>171</v>
      </c>
    </row>
    <row r="49" spans="1:20" ht="12" customHeight="1">
      <c r="C49" s="62"/>
      <c r="D49" s="119" t="s">
        <v>254</v>
      </c>
      <c r="E49" s="129" t="s">
        <v>255</v>
      </c>
      <c r="F49" s="120" t="s">
        <v>170</v>
      </c>
      <c r="G49" s="72" t="s">
        <v>256</v>
      </c>
      <c r="H49" s="61">
        <f t="shared" si="1"/>
        <v>336.09399999999999</v>
      </c>
      <c r="I49" s="71"/>
      <c r="J49" s="71"/>
      <c r="K49" s="71">
        <v>336.09399999999999</v>
      </c>
      <c r="L49" s="71"/>
      <c r="N49" s="134"/>
      <c r="O49" s="134"/>
      <c r="P49" s="134"/>
      <c r="Q49" s="134"/>
      <c r="R49" s="134"/>
      <c r="S49" s="134"/>
      <c r="T49" s="136" t="s">
        <v>171</v>
      </c>
    </row>
    <row r="50" spans="1:20" ht="12" customHeight="1">
      <c r="C50" s="62"/>
      <c r="D50" s="73" t="s">
        <v>257</v>
      </c>
      <c r="E50" s="127" t="s">
        <v>258</v>
      </c>
      <c r="F50" s="128" t="s">
        <v>170</v>
      </c>
      <c r="G50" s="128" t="s">
        <v>259</v>
      </c>
      <c r="H50" s="61">
        <f t="shared" si="1"/>
        <v>342</v>
      </c>
      <c r="I50" s="71"/>
      <c r="J50" s="71"/>
      <c r="K50" s="71">
        <v>342</v>
      </c>
      <c r="L50" s="71"/>
      <c r="N50" s="134"/>
      <c r="O50" s="134"/>
      <c r="P50" s="134"/>
      <c r="Q50" s="134"/>
      <c r="R50" s="134"/>
      <c r="S50" s="134"/>
      <c r="T50" s="136" t="s">
        <v>171</v>
      </c>
    </row>
    <row r="51" spans="1:20" ht="24" customHeight="1">
      <c r="C51" s="62"/>
      <c r="D51" s="73" t="s">
        <v>260</v>
      </c>
      <c r="E51" s="127" t="s">
        <v>261</v>
      </c>
      <c r="F51" s="128" t="s">
        <v>170</v>
      </c>
      <c r="G51" s="128" t="s">
        <v>262</v>
      </c>
      <c r="H51" s="61">
        <f t="shared" si="1"/>
        <v>-5.9060000000000059</v>
      </c>
      <c r="I51" s="61">
        <f>I48-I50</f>
        <v>0</v>
      </c>
      <c r="J51" s="61">
        <f>J48-J50</f>
        <v>0</v>
      </c>
      <c r="K51" s="61">
        <f>K48-K50</f>
        <v>-5.9060000000000059</v>
      </c>
      <c r="L51" s="61">
        <f>L48-L50</f>
        <v>0</v>
      </c>
      <c r="N51" s="134"/>
      <c r="O51" s="134"/>
      <c r="P51" s="134"/>
      <c r="Q51" s="134"/>
      <c r="R51" s="134"/>
      <c r="S51" s="134"/>
      <c r="T51" s="136" t="s">
        <v>171</v>
      </c>
    </row>
    <row r="52" spans="1:20" ht="12" customHeight="1">
      <c r="C52" s="62"/>
      <c r="D52" s="73" t="s">
        <v>263</v>
      </c>
      <c r="E52" s="127" t="s">
        <v>264</v>
      </c>
      <c r="F52" s="128" t="s">
        <v>170</v>
      </c>
      <c r="G52" s="128" t="s">
        <v>265</v>
      </c>
      <c r="H52" s="61">
        <f t="shared" si="1"/>
        <v>0</v>
      </c>
      <c r="I52" s="61">
        <f>SUM(I15,I27,I32)-SUM(I33,I45:I48)</f>
        <v>0</v>
      </c>
      <c r="J52" s="61">
        <f>SUM(J15,J27,J32)-SUM(J33,J45:J48)</f>
        <v>0</v>
      </c>
      <c r="K52" s="61">
        <f>SUM(K15,K27,K32)-SUM(K33,K45:K48)</f>
        <v>0</v>
      </c>
      <c r="L52" s="61">
        <f>SUM(L15,L27,L32)-SUM(L33,L45:L48)</f>
        <v>0</v>
      </c>
      <c r="N52" s="134"/>
      <c r="O52" s="134"/>
      <c r="P52" s="134"/>
      <c r="Q52" s="134"/>
      <c r="R52" s="134"/>
      <c r="S52" s="134"/>
      <c r="T52" s="136" t="s">
        <v>171</v>
      </c>
    </row>
    <row r="53" spans="1:20" ht="18" customHeight="1">
      <c r="C53" s="62"/>
      <c r="D53" s="194" t="s">
        <v>266</v>
      </c>
      <c r="E53" s="195"/>
      <c r="F53" s="195"/>
      <c r="G53" s="144"/>
      <c r="H53" s="142"/>
      <c r="I53" s="142"/>
      <c r="J53" s="142"/>
      <c r="K53" s="142"/>
      <c r="L53" s="143"/>
      <c r="N53" s="134"/>
      <c r="O53" s="134"/>
      <c r="P53" s="134"/>
      <c r="Q53" s="134"/>
      <c r="R53" s="134"/>
      <c r="S53" s="134"/>
      <c r="T53" s="134"/>
    </row>
    <row r="54" spans="1:20" ht="12" customHeight="1">
      <c r="C54" s="62"/>
      <c r="D54" s="73" t="s">
        <v>267</v>
      </c>
      <c r="E54" s="127" t="s">
        <v>169</v>
      </c>
      <c r="F54" s="128" t="s">
        <v>268</v>
      </c>
      <c r="G54" s="128" t="s">
        <v>269</v>
      </c>
      <c r="H54" s="61">
        <f>SUM(I54:L54)</f>
        <v>9.2569999999999997</v>
      </c>
      <c r="I54" s="61">
        <f>SUM(I55,I56,I59,I62)</f>
        <v>0</v>
      </c>
      <c r="J54" s="61">
        <f>SUM(J55,J56,J59,J62)</f>
        <v>0</v>
      </c>
      <c r="K54" s="61">
        <f>SUM(K55,K56,K59,K62)</f>
        <v>9.2569999999999997</v>
      </c>
      <c r="L54" s="61">
        <f>SUM(L55,L56,L59,L62)</f>
        <v>0</v>
      </c>
      <c r="N54" s="134"/>
      <c r="O54" s="134"/>
      <c r="P54" s="134"/>
      <c r="Q54" s="134"/>
      <c r="R54" s="134"/>
      <c r="S54" s="134"/>
      <c r="T54" s="136" t="s">
        <v>171</v>
      </c>
    </row>
    <row r="55" spans="1:20" ht="12" customHeight="1">
      <c r="C55" s="62"/>
      <c r="D55" s="119" t="s">
        <v>270</v>
      </c>
      <c r="E55" s="129" t="s">
        <v>173</v>
      </c>
      <c r="F55" s="120" t="s">
        <v>268</v>
      </c>
      <c r="G55" s="72" t="s">
        <v>271</v>
      </c>
      <c r="H55" s="61">
        <f>SUM(I55:L55)</f>
        <v>0</v>
      </c>
      <c r="I55" s="71"/>
      <c r="J55" s="71"/>
      <c r="K55" s="71"/>
      <c r="L55" s="71"/>
      <c r="N55" s="134"/>
      <c r="O55" s="134"/>
      <c r="P55" s="134"/>
      <c r="Q55" s="134"/>
      <c r="R55" s="134"/>
      <c r="S55" s="134"/>
      <c r="T55" s="136" t="s">
        <v>171</v>
      </c>
    </row>
    <row r="56" spans="1:20" ht="12" customHeight="1">
      <c r="C56" s="62"/>
      <c r="D56" s="119" t="s">
        <v>272</v>
      </c>
      <c r="E56" s="129" t="s">
        <v>175</v>
      </c>
      <c r="F56" s="120" t="s">
        <v>268</v>
      </c>
      <c r="G56" s="72" t="s">
        <v>273</v>
      </c>
      <c r="H56" s="61">
        <f>SUM(I56:L56)</f>
        <v>0</v>
      </c>
      <c r="I56" s="61">
        <f>SUM(I57:I58)</f>
        <v>0</v>
      </c>
      <c r="J56" s="61">
        <f>SUM(J57:J58)</f>
        <v>0</v>
      </c>
      <c r="K56" s="61">
        <f>SUM(K57:K58)</f>
        <v>0</v>
      </c>
      <c r="L56" s="61">
        <f>SUM(L57:L58)</f>
        <v>0</v>
      </c>
      <c r="N56" s="134"/>
      <c r="O56" s="134"/>
      <c r="P56" s="134"/>
      <c r="Q56" s="134"/>
      <c r="R56" s="134"/>
      <c r="S56" s="134"/>
      <c r="T56" s="136" t="s">
        <v>171</v>
      </c>
    </row>
    <row r="57" spans="1:20" ht="12" hidden="1" customHeight="1">
      <c r="C57" s="62"/>
      <c r="D57" s="126"/>
      <c r="E57" s="125"/>
      <c r="F57" s="123"/>
      <c r="G57" s="123"/>
      <c r="H57" s="121"/>
      <c r="I57" s="121"/>
      <c r="J57" s="121"/>
      <c r="K57" s="121"/>
      <c r="L57" s="124"/>
      <c r="N57" s="136" t="s">
        <v>176</v>
      </c>
      <c r="O57" s="134"/>
      <c r="P57" s="134"/>
      <c r="Q57" s="134"/>
      <c r="R57" s="134"/>
      <c r="S57" s="134"/>
      <c r="T57" s="134"/>
    </row>
    <row r="58" spans="1:20" ht="12" customHeight="1">
      <c r="C58" s="62"/>
      <c r="D58" s="122"/>
      <c r="E58" s="125" t="s">
        <v>177</v>
      </c>
      <c r="F58" s="123"/>
      <c r="G58" s="123"/>
      <c r="H58" s="121"/>
      <c r="I58" s="121"/>
      <c r="J58" s="121"/>
      <c r="K58" s="121"/>
      <c r="L58" s="124"/>
      <c r="N58" s="134"/>
      <c r="O58" s="134"/>
      <c r="P58" s="134"/>
      <c r="Q58" s="134"/>
      <c r="R58" s="134"/>
      <c r="S58" s="134"/>
      <c r="T58" s="139" t="s">
        <v>274</v>
      </c>
    </row>
    <row r="59" spans="1:20" ht="12" customHeight="1">
      <c r="C59" s="62"/>
      <c r="D59" s="119" t="s">
        <v>275</v>
      </c>
      <c r="E59" s="129" t="s">
        <v>180</v>
      </c>
      <c r="F59" s="120" t="s">
        <v>268</v>
      </c>
      <c r="G59" s="72" t="s">
        <v>276</v>
      </c>
      <c r="H59" s="61">
        <f>SUM(I59:L59)</f>
        <v>0</v>
      </c>
      <c r="I59" s="61">
        <f>SUM(I60:I61)</f>
        <v>0</v>
      </c>
      <c r="J59" s="61">
        <f>SUM(J60:J61)</f>
        <v>0</v>
      </c>
      <c r="K59" s="61">
        <f>SUM(K60:K61)</f>
        <v>0</v>
      </c>
      <c r="L59" s="61">
        <f>SUM(L60:L61)</f>
        <v>0</v>
      </c>
      <c r="N59" s="134"/>
      <c r="O59" s="134"/>
      <c r="P59" s="134"/>
      <c r="Q59" s="134"/>
      <c r="R59" s="134"/>
      <c r="S59" s="134"/>
      <c r="T59" s="136" t="s">
        <v>171</v>
      </c>
    </row>
    <row r="60" spans="1:20" ht="12" hidden="1" customHeight="1">
      <c r="C60" s="62"/>
      <c r="D60" s="126"/>
      <c r="E60" s="125"/>
      <c r="F60" s="123"/>
      <c r="G60" s="123"/>
      <c r="H60" s="121"/>
      <c r="I60" s="121"/>
      <c r="J60" s="121"/>
      <c r="K60" s="121"/>
      <c r="L60" s="124"/>
      <c r="N60" s="136" t="s">
        <v>176</v>
      </c>
      <c r="O60" s="134"/>
      <c r="P60" s="134"/>
      <c r="Q60" s="134"/>
      <c r="R60" s="134"/>
      <c r="S60" s="134"/>
      <c r="T60" s="134"/>
    </row>
    <row r="61" spans="1:20" ht="12" customHeight="1">
      <c r="C61" s="62"/>
      <c r="D61" s="122"/>
      <c r="E61" s="125" t="s">
        <v>177</v>
      </c>
      <c r="F61" s="123"/>
      <c r="G61" s="123"/>
      <c r="H61" s="121"/>
      <c r="I61" s="121"/>
      <c r="J61" s="121"/>
      <c r="K61" s="121"/>
      <c r="L61" s="124"/>
      <c r="N61" s="134"/>
      <c r="O61" s="134"/>
      <c r="P61" s="134"/>
      <c r="Q61" s="134"/>
      <c r="R61" s="134"/>
      <c r="S61" s="134"/>
      <c r="T61" s="139" t="s">
        <v>277</v>
      </c>
    </row>
    <row r="62" spans="1:20" ht="12" customHeight="1">
      <c r="C62" s="62"/>
      <c r="D62" s="119" t="s">
        <v>278</v>
      </c>
      <c r="E62" s="129" t="s">
        <v>184</v>
      </c>
      <c r="F62" s="120" t="s">
        <v>268</v>
      </c>
      <c r="G62" s="72" t="s">
        <v>279</v>
      </c>
      <c r="H62" s="61">
        <f>SUM(I62:L62)</f>
        <v>9.2569999999999997</v>
      </c>
      <c r="I62" s="61">
        <f>SUM(I63:I65)</f>
        <v>0</v>
      </c>
      <c r="J62" s="61">
        <f>SUM(J63:J65)</f>
        <v>0</v>
      </c>
      <c r="K62" s="61">
        <f>SUM(K63:K65)</f>
        <v>9.2569999999999997</v>
      </c>
      <c r="L62" s="61">
        <f>SUM(L63:L65)</f>
        <v>0</v>
      </c>
      <c r="N62" s="134"/>
      <c r="O62" s="134"/>
      <c r="P62" s="134"/>
      <c r="Q62" s="134"/>
      <c r="R62" s="134"/>
      <c r="S62" s="134"/>
      <c r="T62" s="136" t="s">
        <v>171</v>
      </c>
    </row>
    <row r="63" spans="1:20" ht="12" hidden="1" customHeight="1">
      <c r="C63" s="62"/>
      <c r="D63" s="126"/>
      <c r="E63" s="125"/>
      <c r="F63" s="123"/>
      <c r="G63" s="123"/>
      <c r="H63" s="121"/>
      <c r="I63" s="121"/>
      <c r="J63" s="121"/>
      <c r="K63" s="121"/>
      <c r="L63" s="124"/>
      <c r="N63" s="136" t="s">
        <v>176</v>
      </c>
      <c r="O63" s="134"/>
      <c r="P63" s="134"/>
      <c r="Q63" s="134"/>
      <c r="R63" s="134"/>
      <c r="S63" s="134"/>
      <c r="T63" s="134"/>
    </row>
    <row r="64" spans="1:20" s="164" customFormat="1" ht="12" customHeight="1">
      <c r="A64" s="152"/>
      <c r="B64" s="152"/>
      <c r="C64" s="153" t="s">
        <v>186</v>
      </c>
      <c r="D64" s="154" t="str">
        <f>"12.4."&amp;N64</f>
        <v>12.4.1</v>
      </c>
      <c r="E64" s="155" t="s">
        <v>187</v>
      </c>
      <c r="F64" s="156" t="s">
        <v>268</v>
      </c>
      <c r="G64" s="156" t="s">
        <v>279</v>
      </c>
      <c r="H64" s="157">
        <f>SUM(I64:L64)</f>
        <v>9.2569999999999997</v>
      </c>
      <c r="I64" s="158"/>
      <c r="J64" s="158"/>
      <c r="K64" s="158">
        <v>9.2569999999999997</v>
      </c>
      <c r="L64" s="158"/>
      <c r="M64" s="152"/>
      <c r="N64" s="159" t="s">
        <v>168</v>
      </c>
      <c r="O64" s="160" t="s">
        <v>187</v>
      </c>
      <c r="P64" s="160" t="s">
        <v>188</v>
      </c>
      <c r="Q64" s="160" t="s">
        <v>189</v>
      </c>
      <c r="R64" s="160" t="s">
        <v>190</v>
      </c>
      <c r="S64" s="159" t="s">
        <v>191</v>
      </c>
      <c r="T64" s="159" t="s">
        <v>280</v>
      </c>
    </row>
    <row r="65" spans="1:20" ht="12" customHeight="1">
      <c r="C65" s="62"/>
      <c r="D65" s="122"/>
      <c r="E65" s="125" t="s">
        <v>177</v>
      </c>
      <c r="F65" s="123"/>
      <c r="G65" s="123"/>
      <c r="H65" s="121"/>
      <c r="I65" s="121"/>
      <c r="J65" s="121"/>
      <c r="K65" s="121"/>
      <c r="L65" s="124"/>
      <c r="N65" s="134"/>
      <c r="O65" s="134"/>
      <c r="P65" s="134"/>
      <c r="Q65" s="134"/>
      <c r="R65" s="134"/>
      <c r="S65" s="134"/>
      <c r="T65" s="139" t="s">
        <v>281</v>
      </c>
    </row>
    <row r="66" spans="1:20" ht="12" customHeight="1">
      <c r="C66" s="62"/>
      <c r="D66" s="73" t="s">
        <v>282</v>
      </c>
      <c r="E66" s="127" t="s">
        <v>195</v>
      </c>
      <c r="F66" s="128" t="s">
        <v>268</v>
      </c>
      <c r="G66" s="128" t="s">
        <v>283</v>
      </c>
      <c r="H66" s="61">
        <f t="shared" ref="H66:H78" si="2">SUM(I66:L66)</f>
        <v>4.8609999999999998</v>
      </c>
      <c r="I66" s="61">
        <f>SUM(I68,I69,I70)</f>
        <v>0</v>
      </c>
      <c r="J66" s="61">
        <f>SUM(J67,J69,J70)</f>
        <v>0</v>
      </c>
      <c r="K66" s="61">
        <f>SUM(K67,K68,K70)</f>
        <v>0</v>
      </c>
      <c r="L66" s="61">
        <f>SUM(L67,L68,L69)</f>
        <v>4.8609999999999998</v>
      </c>
      <c r="N66" s="134"/>
      <c r="O66" s="134"/>
      <c r="P66" s="134"/>
      <c r="Q66" s="134"/>
      <c r="R66" s="134"/>
      <c r="S66" s="134"/>
      <c r="T66" s="136" t="s">
        <v>171</v>
      </c>
    </row>
    <row r="67" spans="1:20" ht="12" customHeight="1">
      <c r="C67" s="62"/>
      <c r="D67" s="119" t="s">
        <v>284</v>
      </c>
      <c r="E67" s="129" t="s">
        <v>163</v>
      </c>
      <c r="F67" s="120" t="s">
        <v>268</v>
      </c>
      <c r="G67" s="72" t="s">
        <v>285</v>
      </c>
      <c r="H67" s="61">
        <f t="shared" si="2"/>
        <v>0</v>
      </c>
      <c r="I67" s="133"/>
      <c r="J67" s="71"/>
      <c r="K67" s="71"/>
      <c r="L67" s="71"/>
      <c r="N67" s="134"/>
      <c r="O67" s="134"/>
      <c r="P67" s="134"/>
      <c r="Q67" s="134"/>
      <c r="R67" s="134"/>
      <c r="S67" s="134"/>
      <c r="T67" s="136" t="s">
        <v>171</v>
      </c>
    </row>
    <row r="68" spans="1:20" ht="12" customHeight="1">
      <c r="C68" s="62"/>
      <c r="D68" s="119" t="s">
        <v>286</v>
      </c>
      <c r="E68" s="129" t="s">
        <v>164</v>
      </c>
      <c r="F68" s="120" t="s">
        <v>268</v>
      </c>
      <c r="G68" s="72" t="s">
        <v>287</v>
      </c>
      <c r="H68" s="61">
        <f t="shared" si="2"/>
        <v>0</v>
      </c>
      <c r="I68" s="71"/>
      <c r="J68" s="133"/>
      <c r="K68" s="71"/>
      <c r="L68" s="71"/>
      <c r="N68" s="134"/>
      <c r="O68" s="134"/>
      <c r="P68" s="134"/>
      <c r="Q68" s="134"/>
      <c r="R68" s="134"/>
      <c r="S68" s="134"/>
      <c r="T68" s="136" t="s">
        <v>171</v>
      </c>
    </row>
    <row r="69" spans="1:20" ht="12" customHeight="1">
      <c r="C69" s="62"/>
      <c r="D69" s="119" t="s">
        <v>288</v>
      </c>
      <c r="E69" s="129" t="s">
        <v>165</v>
      </c>
      <c r="F69" s="120" t="s">
        <v>268</v>
      </c>
      <c r="G69" s="72" t="s">
        <v>289</v>
      </c>
      <c r="H69" s="61">
        <f t="shared" si="2"/>
        <v>4.8609999999999998</v>
      </c>
      <c r="I69" s="71"/>
      <c r="J69" s="71"/>
      <c r="K69" s="133"/>
      <c r="L69" s="71">
        <v>4.8609999999999998</v>
      </c>
      <c r="N69" s="134"/>
      <c r="O69" s="134"/>
      <c r="P69" s="134"/>
      <c r="Q69" s="134"/>
      <c r="R69" s="134"/>
      <c r="S69" s="134"/>
      <c r="T69" s="136" t="s">
        <v>171</v>
      </c>
    </row>
    <row r="70" spans="1:20" ht="12" customHeight="1">
      <c r="C70" s="62"/>
      <c r="D70" s="119" t="s">
        <v>290</v>
      </c>
      <c r="E70" s="129" t="s">
        <v>204</v>
      </c>
      <c r="F70" s="120" t="s">
        <v>268</v>
      </c>
      <c r="G70" s="72" t="s">
        <v>291</v>
      </c>
      <c r="H70" s="61">
        <f t="shared" si="2"/>
        <v>0</v>
      </c>
      <c r="I70" s="71"/>
      <c r="J70" s="71"/>
      <c r="K70" s="71"/>
      <c r="L70" s="133"/>
      <c r="N70" s="134"/>
      <c r="O70" s="134"/>
      <c r="P70" s="134"/>
      <c r="Q70" s="134"/>
      <c r="R70" s="134"/>
      <c r="S70" s="134"/>
      <c r="T70" s="136" t="s">
        <v>171</v>
      </c>
    </row>
    <row r="71" spans="1:20" ht="12" customHeight="1">
      <c r="C71" s="62"/>
      <c r="D71" s="73" t="s">
        <v>292</v>
      </c>
      <c r="E71" s="127" t="s">
        <v>207</v>
      </c>
      <c r="F71" s="128" t="s">
        <v>268</v>
      </c>
      <c r="G71" s="128" t="s">
        <v>293</v>
      </c>
      <c r="H71" s="61">
        <f t="shared" si="2"/>
        <v>0</v>
      </c>
      <c r="I71" s="71"/>
      <c r="J71" s="71"/>
      <c r="K71" s="71"/>
      <c r="L71" s="71"/>
      <c r="N71" s="134"/>
      <c r="O71" s="134"/>
      <c r="P71" s="134"/>
      <c r="Q71" s="134"/>
      <c r="R71" s="134"/>
      <c r="S71" s="134"/>
      <c r="T71" s="136" t="s">
        <v>171</v>
      </c>
    </row>
    <row r="72" spans="1:20" ht="12" customHeight="1">
      <c r="C72" s="62"/>
      <c r="D72" s="73" t="s">
        <v>294</v>
      </c>
      <c r="E72" s="127" t="s">
        <v>210</v>
      </c>
      <c r="F72" s="128" t="s">
        <v>268</v>
      </c>
      <c r="G72" s="128" t="s">
        <v>295</v>
      </c>
      <c r="H72" s="61">
        <f t="shared" si="2"/>
        <v>8.8449999999999989</v>
      </c>
      <c r="I72" s="61">
        <f>SUM(I73,I75,I78,I83)</f>
        <v>0</v>
      </c>
      <c r="J72" s="61">
        <f>SUM(J73,J75,J78,J83)</f>
        <v>0</v>
      </c>
      <c r="K72" s="61">
        <f>SUM(K73,K75,K78,K83)</f>
        <v>3.984</v>
      </c>
      <c r="L72" s="61">
        <f>SUM(L73,L75,L78,L83)</f>
        <v>4.8609999999999998</v>
      </c>
      <c r="N72" s="134"/>
      <c r="O72" s="134"/>
      <c r="P72" s="134"/>
      <c r="Q72" s="134"/>
      <c r="R72" s="134"/>
      <c r="S72" s="134"/>
      <c r="T72" s="136" t="s">
        <v>171</v>
      </c>
    </row>
    <row r="73" spans="1:20" ht="24" customHeight="1">
      <c r="C73" s="62"/>
      <c r="D73" s="119" t="s">
        <v>296</v>
      </c>
      <c r="E73" s="129" t="s">
        <v>213</v>
      </c>
      <c r="F73" s="120" t="s">
        <v>268</v>
      </c>
      <c r="G73" s="72" t="s">
        <v>297</v>
      </c>
      <c r="H73" s="61">
        <f t="shared" si="2"/>
        <v>0</v>
      </c>
      <c r="I73" s="71"/>
      <c r="J73" s="71"/>
      <c r="K73" s="71"/>
      <c r="L73" s="71"/>
      <c r="N73" s="134"/>
      <c r="O73" s="134"/>
      <c r="P73" s="134"/>
      <c r="Q73" s="134"/>
      <c r="R73" s="134"/>
      <c r="S73" s="134"/>
      <c r="T73" s="136" t="s">
        <v>171</v>
      </c>
    </row>
    <row r="74" spans="1:20" ht="12" customHeight="1">
      <c r="C74" s="62"/>
      <c r="D74" s="119" t="s">
        <v>298</v>
      </c>
      <c r="E74" s="130" t="s">
        <v>216</v>
      </c>
      <c r="F74" s="120" t="s">
        <v>268</v>
      </c>
      <c r="G74" s="72" t="s">
        <v>299</v>
      </c>
      <c r="H74" s="61">
        <f t="shared" si="2"/>
        <v>0</v>
      </c>
      <c r="I74" s="71"/>
      <c r="J74" s="71"/>
      <c r="K74" s="71"/>
      <c r="L74" s="71"/>
      <c r="N74" s="134"/>
      <c r="O74" s="134"/>
      <c r="P74" s="134"/>
      <c r="Q74" s="134"/>
      <c r="R74" s="134"/>
      <c r="S74" s="134"/>
      <c r="T74" s="136" t="s">
        <v>171</v>
      </c>
    </row>
    <row r="75" spans="1:20" ht="12" customHeight="1">
      <c r="C75" s="62"/>
      <c r="D75" s="119" t="s">
        <v>300</v>
      </c>
      <c r="E75" s="129" t="s">
        <v>219</v>
      </c>
      <c r="F75" s="120" t="s">
        <v>268</v>
      </c>
      <c r="G75" s="72" t="s">
        <v>301</v>
      </c>
      <c r="H75" s="61">
        <f t="shared" si="2"/>
        <v>0</v>
      </c>
      <c r="I75" s="71"/>
      <c r="J75" s="71"/>
      <c r="K75" s="71"/>
      <c r="L75" s="71"/>
      <c r="N75" s="134"/>
      <c r="O75" s="134"/>
      <c r="P75" s="134"/>
      <c r="Q75" s="134"/>
      <c r="R75" s="134"/>
      <c r="S75" s="134"/>
      <c r="T75" s="136" t="s">
        <v>171</v>
      </c>
    </row>
    <row r="76" spans="1:20" ht="12" customHeight="1">
      <c r="C76" s="62"/>
      <c r="D76" s="119" t="s">
        <v>302</v>
      </c>
      <c r="E76" s="130" t="s">
        <v>222</v>
      </c>
      <c r="F76" s="120" t="s">
        <v>268</v>
      </c>
      <c r="G76" s="72" t="s">
        <v>303</v>
      </c>
      <c r="H76" s="61">
        <f t="shared" si="2"/>
        <v>0</v>
      </c>
      <c r="I76" s="71"/>
      <c r="J76" s="71"/>
      <c r="K76" s="71"/>
      <c r="L76" s="71"/>
      <c r="N76" s="134"/>
      <c r="O76" s="134"/>
      <c r="P76" s="134"/>
      <c r="Q76" s="134"/>
      <c r="R76" s="134"/>
      <c r="S76" s="134"/>
      <c r="T76" s="136" t="s">
        <v>171</v>
      </c>
    </row>
    <row r="77" spans="1:20" ht="12" customHeight="1">
      <c r="C77" s="62"/>
      <c r="D77" s="119" t="s">
        <v>304</v>
      </c>
      <c r="E77" s="131" t="s">
        <v>225</v>
      </c>
      <c r="F77" s="120" t="s">
        <v>268</v>
      </c>
      <c r="G77" s="72" t="s">
        <v>305</v>
      </c>
      <c r="H77" s="61">
        <f t="shared" si="2"/>
        <v>0</v>
      </c>
      <c r="I77" s="71"/>
      <c r="J77" s="71"/>
      <c r="K77" s="71"/>
      <c r="L77" s="71"/>
      <c r="N77" s="134"/>
      <c r="O77" s="134"/>
      <c r="P77" s="134"/>
      <c r="Q77" s="134"/>
      <c r="R77" s="134"/>
      <c r="S77" s="134"/>
      <c r="T77" s="136" t="s">
        <v>171</v>
      </c>
    </row>
    <row r="78" spans="1:20" ht="12" customHeight="1">
      <c r="C78" s="62"/>
      <c r="D78" s="119" t="s">
        <v>306</v>
      </c>
      <c r="E78" s="129" t="s">
        <v>228</v>
      </c>
      <c r="F78" s="120" t="s">
        <v>268</v>
      </c>
      <c r="G78" s="72" t="s">
        <v>307</v>
      </c>
      <c r="H78" s="61">
        <f t="shared" si="2"/>
        <v>0.37</v>
      </c>
      <c r="I78" s="61">
        <f>SUM(I79:I82)</f>
        <v>0</v>
      </c>
      <c r="J78" s="61">
        <f>SUM(J79:J82)</f>
        <v>0</v>
      </c>
      <c r="K78" s="61">
        <f>SUM(K79:K82)</f>
        <v>0.37</v>
      </c>
      <c r="L78" s="61">
        <f>SUM(L79:L82)</f>
        <v>0</v>
      </c>
      <c r="N78" s="134"/>
      <c r="O78" s="134"/>
      <c r="P78" s="134"/>
      <c r="Q78" s="134"/>
      <c r="R78" s="134"/>
      <c r="S78" s="134"/>
      <c r="T78" s="136" t="s">
        <v>171</v>
      </c>
    </row>
    <row r="79" spans="1:20" ht="12" hidden="1" customHeight="1">
      <c r="C79" s="62"/>
      <c r="D79" s="126"/>
      <c r="E79" s="125"/>
      <c r="F79" s="123"/>
      <c r="G79" s="123"/>
      <c r="H79" s="121"/>
      <c r="I79" s="121"/>
      <c r="J79" s="121"/>
      <c r="K79" s="121"/>
      <c r="L79" s="124"/>
      <c r="N79" s="136" t="s">
        <v>176</v>
      </c>
      <c r="O79" s="134"/>
      <c r="P79" s="134"/>
      <c r="Q79" s="134"/>
      <c r="R79" s="134"/>
      <c r="S79" s="134"/>
      <c r="T79" s="134"/>
    </row>
    <row r="80" spans="1:20" s="164" customFormat="1" ht="12" customHeight="1">
      <c r="A80" s="152"/>
      <c r="B80" s="152"/>
      <c r="C80" s="153" t="s">
        <v>186</v>
      </c>
      <c r="D80" s="154" t="str">
        <f>"15.3."&amp;N80</f>
        <v>15.3.1</v>
      </c>
      <c r="E80" s="155" t="s">
        <v>230</v>
      </c>
      <c r="F80" s="156" t="s">
        <v>268</v>
      </c>
      <c r="G80" s="156" t="s">
        <v>307</v>
      </c>
      <c r="H80" s="157">
        <f>SUM(I80:L80)</f>
        <v>0.12</v>
      </c>
      <c r="I80" s="158"/>
      <c r="J80" s="158"/>
      <c r="K80" s="158">
        <v>0.12</v>
      </c>
      <c r="L80" s="158"/>
      <c r="M80" s="152"/>
      <c r="N80" s="159" t="s">
        <v>168</v>
      </c>
      <c r="O80" s="160" t="s">
        <v>230</v>
      </c>
      <c r="P80" s="160" t="s">
        <v>231</v>
      </c>
      <c r="Q80" s="160" t="s">
        <v>232</v>
      </c>
      <c r="R80" s="160" t="s">
        <v>190</v>
      </c>
      <c r="S80" s="159" t="s">
        <v>191</v>
      </c>
      <c r="T80" s="159" t="s">
        <v>308</v>
      </c>
    </row>
    <row r="81" spans="1:20" s="164" customFormat="1" ht="12" customHeight="1">
      <c r="A81" s="152"/>
      <c r="B81" s="152"/>
      <c r="C81" s="153" t="s">
        <v>186</v>
      </c>
      <c r="D81" s="154" t="str">
        <f>"15.3."&amp;N81</f>
        <v>15.3.2</v>
      </c>
      <c r="E81" s="155" t="s">
        <v>234</v>
      </c>
      <c r="F81" s="156" t="s">
        <v>268</v>
      </c>
      <c r="G81" s="156" t="s">
        <v>307</v>
      </c>
      <c r="H81" s="157">
        <f>SUM(I81:L81)</f>
        <v>0.25</v>
      </c>
      <c r="I81" s="158"/>
      <c r="J81" s="158"/>
      <c r="K81" s="158">
        <v>0.25</v>
      </c>
      <c r="L81" s="158"/>
      <c r="M81" s="152"/>
      <c r="N81" s="159" t="s">
        <v>194</v>
      </c>
      <c r="O81" s="160" t="s">
        <v>234</v>
      </c>
      <c r="P81" s="160" t="s">
        <v>235</v>
      </c>
      <c r="Q81" s="160" t="s">
        <v>236</v>
      </c>
      <c r="R81" s="160" t="s">
        <v>237</v>
      </c>
      <c r="S81" s="159" t="s">
        <v>191</v>
      </c>
      <c r="T81" s="159" t="s">
        <v>308</v>
      </c>
    </row>
    <row r="82" spans="1:20" ht="12" customHeight="1">
      <c r="C82" s="62"/>
      <c r="D82" s="122"/>
      <c r="E82" s="125" t="s">
        <v>177</v>
      </c>
      <c r="F82" s="123"/>
      <c r="G82" s="123"/>
      <c r="H82" s="121"/>
      <c r="I82" s="121"/>
      <c r="J82" s="121"/>
      <c r="K82" s="121"/>
      <c r="L82" s="124"/>
      <c r="N82" s="134"/>
      <c r="O82" s="134"/>
      <c r="P82" s="134"/>
      <c r="Q82" s="134"/>
      <c r="R82" s="134"/>
      <c r="S82" s="134"/>
      <c r="T82" s="139" t="s">
        <v>309</v>
      </c>
    </row>
    <row r="83" spans="1:20" ht="12" customHeight="1">
      <c r="C83" s="62"/>
      <c r="D83" s="119" t="s">
        <v>310</v>
      </c>
      <c r="E83" s="129" t="s">
        <v>240</v>
      </c>
      <c r="F83" s="120" t="s">
        <v>268</v>
      </c>
      <c r="G83" s="72" t="s">
        <v>311</v>
      </c>
      <c r="H83" s="61">
        <f t="shared" ref="H83:H91" si="3">SUM(I83:L83)</f>
        <v>8.4749999999999996</v>
      </c>
      <c r="I83" s="71"/>
      <c r="J83" s="71"/>
      <c r="K83" s="71">
        <v>3.6139999999999999</v>
      </c>
      <c r="L83" s="71">
        <v>4.8609999999999998</v>
      </c>
      <c r="N83" s="134"/>
      <c r="O83" s="134"/>
      <c r="P83" s="134"/>
      <c r="Q83" s="134"/>
      <c r="R83" s="134"/>
      <c r="S83" s="134"/>
      <c r="T83" s="136" t="s">
        <v>171</v>
      </c>
    </row>
    <row r="84" spans="1:20" ht="12" customHeight="1">
      <c r="C84" s="62"/>
      <c r="D84" s="73" t="s">
        <v>312</v>
      </c>
      <c r="E84" s="127" t="s">
        <v>243</v>
      </c>
      <c r="F84" s="128" t="s">
        <v>268</v>
      </c>
      <c r="G84" s="128" t="s">
        <v>313</v>
      </c>
      <c r="H84" s="61">
        <f t="shared" si="3"/>
        <v>4.8609999999999998</v>
      </c>
      <c r="I84" s="71"/>
      <c r="J84" s="71"/>
      <c r="K84" s="71">
        <v>4.8609999999999998</v>
      </c>
      <c r="L84" s="71"/>
      <c r="N84" s="134"/>
      <c r="O84" s="134"/>
      <c r="P84" s="134"/>
      <c r="Q84" s="134"/>
      <c r="R84" s="134"/>
      <c r="S84" s="134"/>
      <c r="T84" s="136" t="s">
        <v>171</v>
      </c>
    </row>
    <row r="85" spans="1:20" ht="12" customHeight="1">
      <c r="C85" s="62"/>
      <c r="D85" s="73" t="s">
        <v>314</v>
      </c>
      <c r="E85" s="127" t="s">
        <v>246</v>
      </c>
      <c r="F85" s="128" t="s">
        <v>268</v>
      </c>
      <c r="G85" s="128" t="s">
        <v>315</v>
      </c>
      <c r="H85" s="61">
        <f t="shared" si="3"/>
        <v>0</v>
      </c>
      <c r="I85" s="71"/>
      <c r="J85" s="71"/>
      <c r="K85" s="71"/>
      <c r="L85" s="71"/>
      <c r="N85" s="134"/>
      <c r="O85" s="134"/>
      <c r="P85" s="134"/>
      <c r="Q85" s="134"/>
      <c r="R85" s="134"/>
      <c r="S85" s="134"/>
      <c r="T85" s="136" t="s">
        <v>171</v>
      </c>
    </row>
    <row r="86" spans="1:20" ht="12" customHeight="1">
      <c r="C86" s="62"/>
      <c r="D86" s="73" t="s">
        <v>316</v>
      </c>
      <c r="E86" s="127" t="s">
        <v>249</v>
      </c>
      <c r="F86" s="128" t="s">
        <v>268</v>
      </c>
      <c r="G86" s="128" t="s">
        <v>317</v>
      </c>
      <c r="H86" s="61">
        <f t="shared" si="3"/>
        <v>0.33400000000000002</v>
      </c>
      <c r="I86" s="71"/>
      <c r="J86" s="71"/>
      <c r="K86" s="71">
        <v>0.33400000000000002</v>
      </c>
      <c r="L86" s="71"/>
      <c r="N86" s="134"/>
      <c r="O86" s="134"/>
      <c r="P86" s="134"/>
      <c r="Q86" s="134"/>
      <c r="R86" s="134"/>
      <c r="S86" s="134"/>
      <c r="T86" s="136" t="s">
        <v>171</v>
      </c>
    </row>
    <row r="87" spans="1:20" ht="12" customHeight="1">
      <c r="C87" s="62"/>
      <c r="D87" s="73" t="s">
        <v>318</v>
      </c>
      <c r="E87" s="127" t="s">
        <v>252</v>
      </c>
      <c r="F87" s="128" t="s">
        <v>268</v>
      </c>
      <c r="G87" s="128" t="s">
        <v>319</v>
      </c>
      <c r="H87" s="61">
        <f t="shared" si="3"/>
        <v>7.8E-2</v>
      </c>
      <c r="I87" s="71"/>
      <c r="J87" s="71"/>
      <c r="K87" s="71">
        <v>7.8E-2</v>
      </c>
      <c r="L87" s="71"/>
      <c r="N87" s="134"/>
      <c r="O87" s="134"/>
      <c r="P87" s="134"/>
      <c r="Q87" s="134"/>
      <c r="R87" s="134"/>
      <c r="S87" s="134"/>
      <c r="T87" s="136" t="s">
        <v>171</v>
      </c>
    </row>
    <row r="88" spans="1:20" ht="12" customHeight="1">
      <c r="C88" s="62"/>
      <c r="D88" s="119" t="s">
        <v>320</v>
      </c>
      <c r="E88" s="129" t="s">
        <v>321</v>
      </c>
      <c r="F88" s="120" t="s">
        <v>268</v>
      </c>
      <c r="G88" s="72" t="s">
        <v>322</v>
      </c>
      <c r="H88" s="61">
        <f t="shared" si="3"/>
        <v>7.8E-2</v>
      </c>
      <c r="I88" s="71"/>
      <c r="J88" s="71"/>
      <c r="K88" s="71">
        <v>7.8E-2</v>
      </c>
      <c r="L88" s="71"/>
      <c r="N88" s="134"/>
      <c r="O88" s="134"/>
      <c r="P88" s="134"/>
      <c r="Q88" s="134"/>
      <c r="R88" s="134"/>
      <c r="S88" s="134"/>
      <c r="T88" s="136" t="s">
        <v>171</v>
      </c>
    </row>
    <row r="89" spans="1:20" ht="12" customHeight="1">
      <c r="C89" s="62"/>
      <c r="D89" s="73" t="s">
        <v>323</v>
      </c>
      <c r="E89" s="127" t="s">
        <v>258</v>
      </c>
      <c r="F89" s="128" t="s">
        <v>268</v>
      </c>
      <c r="G89" s="128" t="s">
        <v>324</v>
      </c>
      <c r="H89" s="61">
        <f t="shared" si="3"/>
        <v>7.8E-2</v>
      </c>
      <c r="I89" s="71"/>
      <c r="J89" s="71"/>
      <c r="K89" s="71">
        <v>7.8E-2</v>
      </c>
      <c r="L89" s="71"/>
      <c r="N89" s="134"/>
      <c r="O89" s="134"/>
      <c r="P89" s="134"/>
      <c r="Q89" s="134"/>
      <c r="R89" s="134"/>
      <c r="S89" s="134"/>
      <c r="T89" s="136" t="s">
        <v>171</v>
      </c>
    </row>
    <row r="90" spans="1:20" ht="24" customHeight="1">
      <c r="C90" s="62"/>
      <c r="D90" s="73" t="s">
        <v>325</v>
      </c>
      <c r="E90" s="127" t="s">
        <v>261</v>
      </c>
      <c r="F90" s="128" t="s">
        <v>268</v>
      </c>
      <c r="G90" s="128" t="s">
        <v>326</v>
      </c>
      <c r="H90" s="61">
        <f t="shared" si="3"/>
        <v>0</v>
      </c>
      <c r="I90" s="61">
        <f>I87-I89</f>
        <v>0</v>
      </c>
      <c r="J90" s="61">
        <f>J87-J89</f>
        <v>0</v>
      </c>
      <c r="K90" s="61">
        <f>K87-K89</f>
        <v>0</v>
      </c>
      <c r="L90" s="61">
        <f>L87-L89</f>
        <v>0</v>
      </c>
      <c r="N90" s="134"/>
      <c r="O90" s="134"/>
      <c r="P90" s="134"/>
      <c r="Q90" s="134"/>
      <c r="R90" s="134"/>
      <c r="S90" s="134"/>
      <c r="T90" s="136" t="s">
        <v>171</v>
      </c>
    </row>
    <row r="91" spans="1:20" ht="12" customHeight="1">
      <c r="C91" s="62"/>
      <c r="D91" s="73" t="s">
        <v>327</v>
      </c>
      <c r="E91" s="127" t="s">
        <v>264</v>
      </c>
      <c r="F91" s="128" t="s">
        <v>268</v>
      </c>
      <c r="G91" s="128" t="s">
        <v>328</v>
      </c>
      <c r="H91" s="61">
        <f t="shared" si="3"/>
        <v>0</v>
      </c>
      <c r="I91" s="61">
        <f>SUM(I54,I66,I71)-SUM(I72,I84:I87)</f>
        <v>0</v>
      </c>
      <c r="J91" s="61">
        <f>SUM(J54,J66,J71)-SUM(J72,J84:J87)</f>
        <v>0</v>
      </c>
      <c r="K91" s="61">
        <f>SUM(K54,K66,K71)-SUM(K72,K84:K87)</f>
        <v>0</v>
      </c>
      <c r="L91" s="61">
        <f>SUM(L54,L66,L71)-SUM(L72,L84:L87)</f>
        <v>0</v>
      </c>
      <c r="N91" s="134"/>
      <c r="O91" s="134"/>
      <c r="P91" s="134"/>
      <c r="Q91" s="134"/>
      <c r="R91" s="134"/>
      <c r="S91" s="134"/>
      <c r="T91" s="136" t="s">
        <v>171</v>
      </c>
    </row>
    <row r="92" spans="1:20" ht="18" customHeight="1">
      <c r="C92" s="62"/>
      <c r="D92" s="194" t="s">
        <v>329</v>
      </c>
      <c r="E92" s="195"/>
      <c r="F92" s="195"/>
      <c r="G92" s="144"/>
      <c r="H92" s="142"/>
      <c r="I92" s="142"/>
      <c r="J92" s="142"/>
      <c r="K92" s="142"/>
      <c r="L92" s="143"/>
      <c r="N92" s="134"/>
      <c r="O92" s="134"/>
      <c r="P92" s="134"/>
      <c r="Q92" s="134"/>
      <c r="R92" s="134"/>
      <c r="S92" s="134"/>
      <c r="T92" s="134"/>
    </row>
    <row r="93" spans="1:20" ht="12" customHeight="1">
      <c r="C93" s="62"/>
      <c r="D93" s="73" t="s">
        <v>330</v>
      </c>
      <c r="E93" s="127" t="s">
        <v>331</v>
      </c>
      <c r="F93" s="128" t="s">
        <v>268</v>
      </c>
      <c r="G93" s="128" t="s">
        <v>332</v>
      </c>
      <c r="H93" s="61">
        <f>SUM(I93:L93)</f>
        <v>9.1789999999999985</v>
      </c>
      <c r="I93" s="71"/>
      <c r="J93" s="71"/>
      <c r="K93" s="71">
        <v>4.3179999999999996</v>
      </c>
      <c r="L93" s="71">
        <v>4.8609999999999998</v>
      </c>
      <c r="N93" s="134"/>
      <c r="O93" s="134"/>
      <c r="P93" s="134"/>
      <c r="Q93" s="134"/>
      <c r="R93" s="134"/>
      <c r="S93" s="134"/>
      <c r="T93" s="136" t="s">
        <v>171</v>
      </c>
    </row>
    <row r="94" spans="1:20" ht="12" customHeight="1">
      <c r="C94" s="62"/>
      <c r="D94" s="73" t="s">
        <v>333</v>
      </c>
      <c r="E94" s="127" t="s">
        <v>334</v>
      </c>
      <c r="F94" s="128" t="s">
        <v>268</v>
      </c>
      <c r="G94" s="128" t="s">
        <v>335</v>
      </c>
      <c r="H94" s="61">
        <f>SUM(I94:L94)</f>
        <v>34.17</v>
      </c>
      <c r="I94" s="71"/>
      <c r="J94" s="71"/>
      <c r="K94" s="71">
        <v>15.61</v>
      </c>
      <c r="L94" s="71">
        <v>18.559999999999999</v>
      </c>
      <c r="N94" s="134"/>
      <c r="O94" s="134"/>
      <c r="P94" s="134"/>
      <c r="Q94" s="134"/>
      <c r="R94" s="134"/>
      <c r="S94" s="134"/>
      <c r="T94" s="136" t="s">
        <v>171</v>
      </c>
    </row>
    <row r="95" spans="1:20" ht="12" customHeight="1">
      <c r="C95" s="62"/>
      <c r="D95" s="73" t="s">
        <v>336</v>
      </c>
      <c r="E95" s="127" t="s">
        <v>337</v>
      </c>
      <c r="F95" s="128" t="s">
        <v>268</v>
      </c>
      <c r="G95" s="128" t="s">
        <v>338</v>
      </c>
      <c r="H95" s="61">
        <f>SUM(I95:L95)</f>
        <v>0</v>
      </c>
      <c r="I95" s="71"/>
      <c r="J95" s="71"/>
      <c r="K95" s="71"/>
      <c r="L95" s="71"/>
      <c r="N95" s="134"/>
      <c r="O95" s="134"/>
      <c r="P95" s="134"/>
      <c r="Q95" s="134"/>
      <c r="R95" s="134"/>
      <c r="S95" s="134"/>
      <c r="T95" s="136" t="s">
        <v>171</v>
      </c>
    </row>
    <row r="96" spans="1:20" ht="18" customHeight="1">
      <c r="C96" s="62"/>
      <c r="D96" s="194" t="s">
        <v>339</v>
      </c>
      <c r="E96" s="195"/>
      <c r="F96" s="195"/>
      <c r="G96" s="144"/>
      <c r="H96" s="142"/>
      <c r="I96" s="142"/>
      <c r="J96" s="142"/>
      <c r="K96" s="142"/>
      <c r="L96" s="143"/>
      <c r="N96" s="134"/>
      <c r="O96" s="134"/>
      <c r="P96" s="134"/>
      <c r="Q96" s="134"/>
      <c r="R96" s="134"/>
      <c r="S96" s="134"/>
      <c r="T96" s="134"/>
    </row>
    <row r="97" spans="3:20" ht="12" customHeight="1">
      <c r="C97" s="62"/>
      <c r="D97" s="73" t="s">
        <v>340</v>
      </c>
      <c r="E97" s="127" t="s">
        <v>341</v>
      </c>
      <c r="F97" s="128" t="s">
        <v>170</v>
      </c>
      <c r="G97" s="128" t="s">
        <v>342</v>
      </c>
      <c r="H97" s="61">
        <f t="shared" ref="H97:H128" si="4">SUM(I97:L97)</f>
        <v>0</v>
      </c>
      <c r="I97" s="61">
        <f>SUM(I98,I99)</f>
        <v>0</v>
      </c>
      <c r="J97" s="61">
        <f>SUM(J98,J99)</f>
        <v>0</v>
      </c>
      <c r="K97" s="61">
        <f>SUM(K98,K99)</f>
        <v>0</v>
      </c>
      <c r="L97" s="61">
        <f>SUM(L98,L99)</f>
        <v>0</v>
      </c>
      <c r="N97" s="134"/>
      <c r="O97" s="134"/>
      <c r="P97" s="134"/>
      <c r="Q97" s="134"/>
      <c r="R97" s="134"/>
      <c r="S97" s="134"/>
      <c r="T97" s="136" t="s">
        <v>171</v>
      </c>
    </row>
    <row r="98" spans="3:20" ht="12" customHeight="1">
      <c r="C98" s="62"/>
      <c r="D98" s="119" t="s">
        <v>343</v>
      </c>
      <c r="E98" s="129" t="s">
        <v>344</v>
      </c>
      <c r="F98" s="120" t="s">
        <v>170</v>
      </c>
      <c r="G98" s="72" t="s">
        <v>345</v>
      </c>
      <c r="H98" s="61">
        <f t="shared" si="4"/>
        <v>0</v>
      </c>
      <c r="I98" s="71"/>
      <c r="J98" s="71"/>
      <c r="K98" s="71"/>
      <c r="L98" s="71"/>
      <c r="N98" s="134"/>
      <c r="O98" s="134"/>
      <c r="P98" s="134"/>
      <c r="Q98" s="134"/>
      <c r="R98" s="134"/>
      <c r="S98" s="134"/>
      <c r="T98" s="136" t="s">
        <v>171</v>
      </c>
    </row>
    <row r="99" spans="3:20" ht="12" customHeight="1">
      <c r="C99" s="62"/>
      <c r="D99" s="119" t="s">
        <v>346</v>
      </c>
      <c r="E99" s="129" t="s">
        <v>347</v>
      </c>
      <c r="F99" s="120" t="s">
        <v>170</v>
      </c>
      <c r="G99" s="72" t="s">
        <v>348</v>
      </c>
      <c r="H99" s="61">
        <f t="shared" si="4"/>
        <v>0</v>
      </c>
      <c r="I99" s="61">
        <f>I102</f>
        <v>0</v>
      </c>
      <c r="J99" s="61">
        <f>J102</f>
        <v>0</v>
      </c>
      <c r="K99" s="61">
        <f>K102</f>
        <v>0</v>
      </c>
      <c r="L99" s="61">
        <f>L102</f>
        <v>0</v>
      </c>
      <c r="N99" s="134"/>
      <c r="O99" s="134"/>
      <c r="P99" s="134"/>
      <c r="Q99" s="134"/>
      <c r="R99" s="134"/>
      <c r="S99" s="134"/>
      <c r="T99" s="136" t="s">
        <v>171</v>
      </c>
    </row>
    <row r="100" spans="3:20" ht="12" customHeight="1">
      <c r="C100" s="62"/>
      <c r="D100" s="119" t="s">
        <v>349</v>
      </c>
      <c r="E100" s="130" t="s">
        <v>350</v>
      </c>
      <c r="F100" s="120" t="s">
        <v>268</v>
      </c>
      <c r="G100" s="72" t="s">
        <v>351</v>
      </c>
      <c r="H100" s="61">
        <f t="shared" si="4"/>
        <v>0</v>
      </c>
      <c r="I100" s="71"/>
      <c r="J100" s="71"/>
      <c r="K100" s="71"/>
      <c r="L100" s="71"/>
      <c r="N100" s="134"/>
      <c r="O100" s="134"/>
      <c r="P100" s="134"/>
      <c r="Q100" s="134"/>
      <c r="R100" s="134"/>
      <c r="S100" s="134"/>
      <c r="T100" s="136" t="s">
        <v>171</v>
      </c>
    </row>
    <row r="101" spans="3:20" ht="12" customHeight="1">
      <c r="C101" s="62"/>
      <c r="D101" s="119" t="s">
        <v>352</v>
      </c>
      <c r="E101" s="131" t="s">
        <v>353</v>
      </c>
      <c r="F101" s="120" t="s">
        <v>268</v>
      </c>
      <c r="G101" s="72" t="s">
        <v>354</v>
      </c>
      <c r="H101" s="61">
        <f t="shared" si="4"/>
        <v>0</v>
      </c>
      <c r="I101" s="71"/>
      <c r="J101" s="71"/>
      <c r="K101" s="71"/>
      <c r="L101" s="71"/>
      <c r="N101" s="134"/>
      <c r="O101" s="134"/>
      <c r="P101" s="134"/>
      <c r="Q101" s="134"/>
      <c r="R101" s="134"/>
      <c r="S101" s="134"/>
      <c r="T101" s="136" t="s">
        <v>171</v>
      </c>
    </row>
    <row r="102" spans="3:20" ht="12" customHeight="1">
      <c r="C102" s="62"/>
      <c r="D102" s="119" t="s">
        <v>355</v>
      </c>
      <c r="E102" s="130" t="s">
        <v>356</v>
      </c>
      <c r="F102" s="120" t="s">
        <v>170</v>
      </c>
      <c r="G102" s="72" t="s">
        <v>357</v>
      </c>
      <c r="H102" s="61">
        <f t="shared" si="4"/>
        <v>0</v>
      </c>
      <c r="I102" s="71"/>
      <c r="J102" s="71"/>
      <c r="K102" s="71"/>
      <c r="L102" s="71"/>
      <c r="N102" s="134"/>
      <c r="O102" s="134"/>
      <c r="P102" s="134"/>
      <c r="Q102" s="134"/>
      <c r="R102" s="134"/>
      <c r="S102" s="134"/>
      <c r="T102" s="136" t="s">
        <v>171</v>
      </c>
    </row>
    <row r="103" spans="3:20" ht="12" customHeight="1">
      <c r="C103" s="62"/>
      <c r="D103" s="73" t="s">
        <v>358</v>
      </c>
      <c r="E103" s="127" t="s">
        <v>359</v>
      </c>
      <c r="F103" s="128" t="s">
        <v>170</v>
      </c>
      <c r="G103" s="128" t="s">
        <v>360</v>
      </c>
      <c r="H103" s="61">
        <f t="shared" si="4"/>
        <v>0</v>
      </c>
      <c r="I103" s="61">
        <f>SUM(I104,I120)</f>
        <v>0</v>
      </c>
      <c r="J103" s="61">
        <f>SUM(J104,J120)</f>
        <v>0</v>
      </c>
      <c r="K103" s="61">
        <f>SUM(K104,K120)</f>
        <v>0</v>
      </c>
      <c r="L103" s="61">
        <f>SUM(L104,L120)</f>
        <v>0</v>
      </c>
      <c r="N103" s="134"/>
      <c r="O103" s="134"/>
      <c r="P103" s="134"/>
      <c r="Q103" s="134"/>
      <c r="R103" s="134"/>
      <c r="S103" s="134"/>
      <c r="T103" s="136" t="s">
        <v>171</v>
      </c>
    </row>
    <row r="104" spans="3:20" ht="12" customHeight="1">
      <c r="C104" s="62"/>
      <c r="D104" s="119" t="s">
        <v>361</v>
      </c>
      <c r="E104" s="129" t="s">
        <v>362</v>
      </c>
      <c r="F104" s="120" t="s">
        <v>170</v>
      </c>
      <c r="G104" s="72" t="s">
        <v>363</v>
      </c>
      <c r="H104" s="61">
        <f t="shared" si="4"/>
        <v>0</v>
      </c>
      <c r="I104" s="61">
        <f>SUM(I105:I106)</f>
        <v>0</v>
      </c>
      <c r="J104" s="61">
        <f>SUM(J105:J106)</f>
        <v>0</v>
      </c>
      <c r="K104" s="61">
        <f>SUM(K105:K106)</f>
        <v>0</v>
      </c>
      <c r="L104" s="61">
        <f>SUM(L105:L106)</f>
        <v>0</v>
      </c>
      <c r="N104" s="134"/>
      <c r="O104" s="134"/>
      <c r="P104" s="134"/>
      <c r="Q104" s="134"/>
      <c r="R104" s="134"/>
      <c r="S104" s="134"/>
      <c r="T104" s="136" t="s">
        <v>171</v>
      </c>
    </row>
    <row r="105" spans="3:20" ht="12" customHeight="1">
      <c r="C105" s="62"/>
      <c r="D105" s="119" t="s">
        <v>364</v>
      </c>
      <c r="E105" s="130" t="s">
        <v>365</v>
      </c>
      <c r="F105" s="120" t="s">
        <v>170</v>
      </c>
      <c r="G105" s="72" t="s">
        <v>366</v>
      </c>
      <c r="H105" s="61">
        <f t="shared" si="4"/>
        <v>0</v>
      </c>
      <c r="I105" s="71"/>
      <c r="J105" s="71"/>
      <c r="K105" s="71"/>
      <c r="L105" s="71"/>
      <c r="N105" s="134"/>
      <c r="O105" s="134"/>
      <c r="P105" s="134"/>
      <c r="Q105" s="134"/>
      <c r="R105" s="134"/>
      <c r="S105" s="134"/>
      <c r="T105" s="136" t="s">
        <v>171</v>
      </c>
    </row>
    <row r="106" spans="3:20" ht="12" customHeight="1">
      <c r="C106" s="62"/>
      <c r="D106" s="119" t="s">
        <v>367</v>
      </c>
      <c r="E106" s="130" t="s">
        <v>368</v>
      </c>
      <c r="F106" s="120" t="s">
        <v>170</v>
      </c>
      <c r="G106" s="72" t="s">
        <v>369</v>
      </c>
      <c r="H106" s="61">
        <f t="shared" si="4"/>
        <v>0</v>
      </c>
      <c r="I106" s="61">
        <f>SUM(I107,I110,I113,I116:I119)</f>
        <v>0</v>
      </c>
      <c r="J106" s="61">
        <f>SUM(J107,J110,J113,J116:J119)</f>
        <v>0</v>
      </c>
      <c r="K106" s="61">
        <f>SUM(K107,K110,K113,K116:K119)</f>
        <v>0</v>
      </c>
      <c r="L106" s="61">
        <f>SUM(L107,L110,L113,L116:L119)</f>
        <v>0</v>
      </c>
      <c r="N106" s="134"/>
      <c r="O106" s="134"/>
      <c r="P106" s="134"/>
      <c r="Q106" s="134"/>
      <c r="R106" s="134"/>
      <c r="S106" s="134"/>
      <c r="T106" s="136" t="s">
        <v>171</v>
      </c>
    </row>
    <row r="107" spans="3:20" ht="36" customHeight="1">
      <c r="C107" s="62"/>
      <c r="D107" s="119" t="s">
        <v>370</v>
      </c>
      <c r="E107" s="131" t="s">
        <v>371</v>
      </c>
      <c r="F107" s="120" t="s">
        <v>170</v>
      </c>
      <c r="G107" s="72" t="s">
        <v>372</v>
      </c>
      <c r="H107" s="61">
        <f t="shared" si="4"/>
        <v>0</v>
      </c>
      <c r="I107" s="61">
        <f>SUM(I108:I109)</f>
        <v>0</v>
      </c>
      <c r="J107" s="61">
        <f>SUM(J108:J109)</f>
        <v>0</v>
      </c>
      <c r="K107" s="61">
        <f>SUM(K108:K109)</f>
        <v>0</v>
      </c>
      <c r="L107" s="61">
        <f>SUM(L108:L109)</f>
        <v>0</v>
      </c>
      <c r="N107" s="134"/>
      <c r="O107" s="134"/>
      <c r="P107" s="134"/>
      <c r="Q107" s="134"/>
      <c r="R107" s="134"/>
      <c r="S107" s="134"/>
      <c r="T107" s="136" t="s">
        <v>171</v>
      </c>
    </row>
    <row r="108" spans="3:20" ht="12" customHeight="1">
      <c r="C108" s="62"/>
      <c r="D108" s="119" t="s">
        <v>373</v>
      </c>
      <c r="E108" s="132" t="s">
        <v>374</v>
      </c>
      <c r="F108" s="120" t="s">
        <v>170</v>
      </c>
      <c r="G108" s="72" t="s">
        <v>375</v>
      </c>
      <c r="H108" s="61">
        <f t="shared" si="4"/>
        <v>0</v>
      </c>
      <c r="I108" s="71"/>
      <c r="J108" s="71"/>
      <c r="K108" s="71"/>
      <c r="L108" s="71"/>
      <c r="N108" s="134"/>
      <c r="O108" s="134"/>
      <c r="P108" s="134"/>
      <c r="Q108" s="134"/>
      <c r="R108" s="134"/>
      <c r="S108" s="134"/>
      <c r="T108" s="136" t="s">
        <v>171</v>
      </c>
    </row>
    <row r="109" spans="3:20" ht="12" customHeight="1">
      <c r="C109" s="62"/>
      <c r="D109" s="119" t="s">
        <v>376</v>
      </c>
      <c r="E109" s="132" t="s">
        <v>377</v>
      </c>
      <c r="F109" s="120" t="s">
        <v>170</v>
      </c>
      <c r="G109" s="72" t="s">
        <v>378</v>
      </c>
      <c r="H109" s="61">
        <f t="shared" si="4"/>
        <v>0</v>
      </c>
      <c r="I109" s="71"/>
      <c r="J109" s="71"/>
      <c r="K109" s="71"/>
      <c r="L109" s="71"/>
      <c r="N109" s="134"/>
      <c r="O109" s="134"/>
      <c r="P109" s="134"/>
      <c r="Q109" s="134"/>
      <c r="R109" s="134"/>
      <c r="S109" s="134"/>
      <c r="T109" s="136" t="s">
        <v>171</v>
      </c>
    </row>
    <row r="110" spans="3:20" ht="36" customHeight="1">
      <c r="C110" s="62"/>
      <c r="D110" s="119" t="s">
        <v>379</v>
      </c>
      <c r="E110" s="131" t="s">
        <v>380</v>
      </c>
      <c r="F110" s="120" t="s">
        <v>170</v>
      </c>
      <c r="G110" s="72" t="s">
        <v>381</v>
      </c>
      <c r="H110" s="61">
        <f t="shared" si="4"/>
        <v>0</v>
      </c>
      <c r="I110" s="61">
        <f>SUM(I111:I112)</f>
        <v>0</v>
      </c>
      <c r="J110" s="61">
        <f>SUM(J111:J112)</f>
        <v>0</v>
      </c>
      <c r="K110" s="61">
        <f>SUM(K111:K112)</f>
        <v>0</v>
      </c>
      <c r="L110" s="61">
        <f>SUM(L111:L112)</f>
        <v>0</v>
      </c>
      <c r="N110" s="134"/>
      <c r="O110" s="134"/>
      <c r="P110" s="134"/>
      <c r="Q110" s="134"/>
      <c r="R110" s="134"/>
      <c r="S110" s="134"/>
      <c r="T110" s="136" t="s">
        <v>171</v>
      </c>
    </row>
    <row r="111" spans="3:20" ht="12" customHeight="1">
      <c r="C111" s="62"/>
      <c r="D111" s="119" t="s">
        <v>382</v>
      </c>
      <c r="E111" s="132" t="s">
        <v>374</v>
      </c>
      <c r="F111" s="120" t="s">
        <v>170</v>
      </c>
      <c r="G111" s="72" t="s">
        <v>383</v>
      </c>
      <c r="H111" s="61">
        <f t="shared" si="4"/>
        <v>0</v>
      </c>
      <c r="I111" s="71"/>
      <c r="J111" s="71"/>
      <c r="K111" s="71"/>
      <c r="L111" s="71"/>
      <c r="N111" s="134"/>
      <c r="O111" s="134"/>
      <c r="P111" s="134"/>
      <c r="Q111" s="134"/>
      <c r="R111" s="134"/>
      <c r="S111" s="134"/>
      <c r="T111" s="136" t="s">
        <v>171</v>
      </c>
    </row>
    <row r="112" spans="3:20" ht="12" customHeight="1">
      <c r="C112" s="62"/>
      <c r="D112" s="119" t="s">
        <v>384</v>
      </c>
      <c r="E112" s="132" t="s">
        <v>377</v>
      </c>
      <c r="F112" s="120" t="s">
        <v>170</v>
      </c>
      <c r="G112" s="72" t="s">
        <v>385</v>
      </c>
      <c r="H112" s="61">
        <f t="shared" si="4"/>
        <v>0</v>
      </c>
      <c r="I112" s="71"/>
      <c r="J112" s="71"/>
      <c r="K112" s="71"/>
      <c r="L112" s="71"/>
      <c r="N112" s="134"/>
      <c r="O112" s="134"/>
      <c r="P112" s="134"/>
      <c r="Q112" s="134"/>
      <c r="R112" s="134"/>
      <c r="S112" s="134"/>
      <c r="T112" s="136" t="s">
        <v>171</v>
      </c>
    </row>
    <row r="113" spans="3:20" ht="24" customHeight="1">
      <c r="C113" s="62"/>
      <c r="D113" s="119" t="s">
        <v>386</v>
      </c>
      <c r="E113" s="131" t="s">
        <v>387</v>
      </c>
      <c r="F113" s="120" t="s">
        <v>170</v>
      </c>
      <c r="G113" s="72" t="s">
        <v>388</v>
      </c>
      <c r="H113" s="61">
        <f t="shared" si="4"/>
        <v>0</v>
      </c>
      <c r="I113" s="61">
        <f>SUM(I114:I115)</f>
        <v>0</v>
      </c>
      <c r="J113" s="61">
        <f>SUM(J114:J115)</f>
        <v>0</v>
      </c>
      <c r="K113" s="61">
        <f>SUM(K114:K115)</f>
        <v>0</v>
      </c>
      <c r="L113" s="61">
        <f>SUM(L114:L115)</f>
        <v>0</v>
      </c>
      <c r="N113" s="134"/>
      <c r="O113" s="134"/>
      <c r="P113" s="134"/>
      <c r="Q113" s="134"/>
      <c r="R113" s="134"/>
      <c r="S113" s="134"/>
      <c r="T113" s="136" t="s">
        <v>171</v>
      </c>
    </row>
    <row r="114" spans="3:20" ht="12" customHeight="1">
      <c r="C114" s="62"/>
      <c r="D114" s="119" t="s">
        <v>389</v>
      </c>
      <c r="E114" s="132" t="s">
        <v>374</v>
      </c>
      <c r="F114" s="120" t="s">
        <v>170</v>
      </c>
      <c r="G114" s="72" t="s">
        <v>390</v>
      </c>
      <c r="H114" s="61">
        <f t="shared" si="4"/>
        <v>0</v>
      </c>
      <c r="I114" s="71"/>
      <c r="J114" s="71"/>
      <c r="K114" s="71"/>
      <c r="L114" s="71"/>
      <c r="N114" s="134"/>
      <c r="O114" s="134"/>
      <c r="P114" s="134"/>
      <c r="Q114" s="134"/>
      <c r="R114" s="134"/>
      <c r="S114" s="134"/>
      <c r="T114" s="136" t="s">
        <v>171</v>
      </c>
    </row>
    <row r="115" spans="3:20" ht="12" customHeight="1">
      <c r="C115" s="62"/>
      <c r="D115" s="119" t="s">
        <v>391</v>
      </c>
      <c r="E115" s="132" t="s">
        <v>377</v>
      </c>
      <c r="F115" s="120" t="s">
        <v>170</v>
      </c>
      <c r="G115" s="72" t="s">
        <v>392</v>
      </c>
      <c r="H115" s="61">
        <f t="shared" si="4"/>
        <v>0</v>
      </c>
      <c r="I115" s="71"/>
      <c r="J115" s="71"/>
      <c r="K115" s="71"/>
      <c r="L115" s="71"/>
      <c r="N115" s="134"/>
      <c r="O115" s="134"/>
      <c r="P115" s="134"/>
      <c r="Q115" s="134"/>
      <c r="R115" s="134"/>
      <c r="S115" s="134"/>
      <c r="T115" s="136" t="s">
        <v>171</v>
      </c>
    </row>
    <row r="116" spans="3:20" ht="12" customHeight="1">
      <c r="C116" s="62"/>
      <c r="D116" s="119" t="s">
        <v>393</v>
      </c>
      <c r="E116" s="131" t="s">
        <v>394</v>
      </c>
      <c r="F116" s="120" t="s">
        <v>170</v>
      </c>
      <c r="G116" s="72" t="s">
        <v>395</v>
      </c>
      <c r="H116" s="61">
        <f t="shared" si="4"/>
        <v>0</v>
      </c>
      <c r="I116" s="71"/>
      <c r="J116" s="71"/>
      <c r="K116" s="71"/>
      <c r="L116" s="71"/>
      <c r="N116" s="134"/>
      <c r="O116" s="134"/>
      <c r="P116" s="134"/>
      <c r="Q116" s="134"/>
      <c r="R116" s="134"/>
      <c r="S116" s="134"/>
      <c r="T116" s="136" t="s">
        <v>171</v>
      </c>
    </row>
    <row r="117" spans="3:20" ht="12" customHeight="1">
      <c r="C117" s="62"/>
      <c r="D117" s="119" t="s">
        <v>396</v>
      </c>
      <c r="E117" s="131" t="s">
        <v>397</v>
      </c>
      <c r="F117" s="120" t="s">
        <v>170</v>
      </c>
      <c r="G117" s="72" t="s">
        <v>398</v>
      </c>
      <c r="H117" s="61">
        <f t="shared" si="4"/>
        <v>0</v>
      </c>
      <c r="I117" s="71"/>
      <c r="J117" s="71"/>
      <c r="K117" s="71"/>
      <c r="L117" s="71"/>
      <c r="N117" s="134"/>
      <c r="O117" s="134"/>
      <c r="P117" s="134"/>
      <c r="Q117" s="134"/>
      <c r="R117" s="134"/>
      <c r="S117" s="134"/>
      <c r="T117" s="136" t="s">
        <v>171</v>
      </c>
    </row>
    <row r="118" spans="3:20" ht="36" customHeight="1">
      <c r="C118" s="62"/>
      <c r="D118" s="119" t="s">
        <v>399</v>
      </c>
      <c r="E118" s="131" t="s">
        <v>400</v>
      </c>
      <c r="F118" s="120" t="s">
        <v>170</v>
      </c>
      <c r="G118" s="72" t="s">
        <v>401</v>
      </c>
      <c r="H118" s="61">
        <f t="shared" si="4"/>
        <v>0</v>
      </c>
      <c r="I118" s="71"/>
      <c r="J118" s="71"/>
      <c r="K118" s="71"/>
      <c r="L118" s="71"/>
      <c r="N118" s="134"/>
      <c r="O118" s="134"/>
      <c r="P118" s="134"/>
      <c r="Q118" s="134"/>
      <c r="R118" s="134"/>
      <c r="S118" s="134"/>
      <c r="T118" s="136" t="s">
        <v>171</v>
      </c>
    </row>
    <row r="119" spans="3:20" ht="24" customHeight="1">
      <c r="C119" s="62"/>
      <c r="D119" s="119" t="s">
        <v>402</v>
      </c>
      <c r="E119" s="131" t="s">
        <v>403</v>
      </c>
      <c r="F119" s="120" t="s">
        <v>170</v>
      </c>
      <c r="G119" s="72" t="s">
        <v>404</v>
      </c>
      <c r="H119" s="61">
        <f t="shared" si="4"/>
        <v>0</v>
      </c>
      <c r="I119" s="71"/>
      <c r="J119" s="71"/>
      <c r="K119" s="71"/>
      <c r="L119" s="71"/>
      <c r="N119" s="134"/>
      <c r="O119" s="134"/>
      <c r="P119" s="134"/>
      <c r="Q119" s="134"/>
      <c r="R119" s="134"/>
      <c r="S119" s="134"/>
      <c r="T119" s="136" t="s">
        <v>171</v>
      </c>
    </row>
    <row r="120" spans="3:20" ht="12" customHeight="1">
      <c r="C120" s="62"/>
      <c r="D120" s="119" t="s">
        <v>405</v>
      </c>
      <c r="E120" s="129" t="s">
        <v>406</v>
      </c>
      <c r="F120" s="120" t="s">
        <v>170</v>
      </c>
      <c r="G120" s="72" t="s">
        <v>407</v>
      </c>
      <c r="H120" s="61">
        <f t="shared" si="4"/>
        <v>0</v>
      </c>
      <c r="I120" s="61">
        <f>I123</f>
        <v>0</v>
      </c>
      <c r="J120" s="61">
        <f>J123</f>
        <v>0</v>
      </c>
      <c r="K120" s="61">
        <f>K123</f>
        <v>0</v>
      </c>
      <c r="L120" s="61">
        <f>L123</f>
        <v>0</v>
      </c>
      <c r="N120" s="134"/>
      <c r="O120" s="134"/>
      <c r="P120" s="134"/>
      <c r="Q120" s="134"/>
      <c r="R120" s="134"/>
      <c r="S120" s="134"/>
      <c r="T120" s="136" t="s">
        <v>171</v>
      </c>
    </row>
    <row r="121" spans="3:20" ht="12" customHeight="1">
      <c r="C121" s="62"/>
      <c r="D121" s="119" t="s">
        <v>408</v>
      </c>
      <c r="E121" s="130" t="s">
        <v>350</v>
      </c>
      <c r="F121" s="120" t="s">
        <v>268</v>
      </c>
      <c r="G121" s="72" t="s">
        <v>409</v>
      </c>
      <c r="H121" s="61">
        <f t="shared" si="4"/>
        <v>0</v>
      </c>
      <c r="I121" s="71"/>
      <c r="J121" s="71"/>
      <c r="K121" s="71"/>
      <c r="L121" s="71"/>
      <c r="N121" s="134"/>
      <c r="O121" s="134"/>
      <c r="P121" s="134"/>
      <c r="Q121" s="134"/>
      <c r="R121" s="134"/>
      <c r="S121" s="134"/>
      <c r="T121" s="136" t="s">
        <v>171</v>
      </c>
    </row>
    <row r="122" spans="3:20" ht="12" customHeight="1">
      <c r="C122" s="62"/>
      <c r="D122" s="119" t="s">
        <v>410</v>
      </c>
      <c r="E122" s="131" t="s">
        <v>353</v>
      </c>
      <c r="F122" s="120" t="s">
        <v>268</v>
      </c>
      <c r="G122" s="72" t="s">
        <v>411</v>
      </c>
      <c r="H122" s="61">
        <f t="shared" si="4"/>
        <v>0</v>
      </c>
      <c r="I122" s="71"/>
      <c r="J122" s="71"/>
      <c r="K122" s="71"/>
      <c r="L122" s="71"/>
      <c r="N122" s="134"/>
      <c r="O122" s="134"/>
      <c r="P122" s="134"/>
      <c r="Q122" s="134"/>
      <c r="R122" s="134"/>
      <c r="S122" s="134"/>
      <c r="T122" s="136" t="s">
        <v>171</v>
      </c>
    </row>
    <row r="123" spans="3:20" ht="12" customHeight="1">
      <c r="C123" s="62"/>
      <c r="D123" s="119" t="s">
        <v>412</v>
      </c>
      <c r="E123" s="130" t="s">
        <v>356</v>
      </c>
      <c r="F123" s="120" t="s">
        <v>170</v>
      </c>
      <c r="G123" s="72" t="s">
        <v>413</v>
      </c>
      <c r="H123" s="61">
        <f t="shared" si="4"/>
        <v>0</v>
      </c>
      <c r="I123" s="71"/>
      <c r="J123" s="71"/>
      <c r="K123" s="71"/>
      <c r="L123" s="71"/>
      <c r="N123" s="134"/>
      <c r="O123" s="134"/>
      <c r="P123" s="134"/>
      <c r="Q123" s="134"/>
      <c r="R123" s="134"/>
      <c r="S123" s="134"/>
      <c r="T123" s="136" t="s">
        <v>171</v>
      </c>
    </row>
    <row r="124" spans="3:20" ht="12" customHeight="1">
      <c r="C124" s="62"/>
      <c r="D124" s="73" t="s">
        <v>414</v>
      </c>
      <c r="E124" s="127" t="s">
        <v>415</v>
      </c>
      <c r="F124" s="128" t="s">
        <v>170</v>
      </c>
      <c r="G124" s="128" t="s">
        <v>416</v>
      </c>
      <c r="H124" s="61">
        <f t="shared" si="4"/>
        <v>43070.724999999999</v>
      </c>
      <c r="I124" s="61">
        <f>SUM(I125,I126)</f>
        <v>0</v>
      </c>
      <c r="J124" s="61">
        <f>SUM(J125,J126)</f>
        <v>0</v>
      </c>
      <c r="K124" s="61">
        <f>SUM(K125,K126)</f>
        <v>19347.177</v>
      </c>
      <c r="L124" s="61">
        <f>SUM(L125,L126)</f>
        <v>23723.547999999999</v>
      </c>
      <c r="N124" s="134"/>
      <c r="O124" s="134"/>
      <c r="P124" s="134"/>
      <c r="Q124" s="134"/>
      <c r="R124" s="134"/>
      <c r="S124" s="134"/>
      <c r="T124" s="136" t="s">
        <v>171</v>
      </c>
    </row>
    <row r="125" spans="3:20" ht="12" customHeight="1">
      <c r="C125" s="62"/>
      <c r="D125" s="119" t="s">
        <v>417</v>
      </c>
      <c r="E125" s="129" t="s">
        <v>344</v>
      </c>
      <c r="F125" s="120" t="s">
        <v>170</v>
      </c>
      <c r="G125" s="72" t="s">
        <v>418</v>
      </c>
      <c r="H125" s="61">
        <f t="shared" si="4"/>
        <v>43070.724999999999</v>
      </c>
      <c r="I125" s="71"/>
      <c r="J125" s="71"/>
      <c r="K125" s="71">
        <v>19347.177</v>
      </c>
      <c r="L125" s="71">
        <v>23723.547999999999</v>
      </c>
      <c r="N125" s="134"/>
      <c r="O125" s="134"/>
      <c r="P125" s="134"/>
      <c r="Q125" s="134"/>
      <c r="R125" s="134"/>
      <c r="S125" s="134"/>
      <c r="T125" s="136" t="s">
        <v>171</v>
      </c>
    </row>
    <row r="126" spans="3:20" ht="12" customHeight="1">
      <c r="C126" s="62"/>
      <c r="D126" s="119" t="s">
        <v>419</v>
      </c>
      <c r="E126" s="129" t="s">
        <v>347</v>
      </c>
      <c r="F126" s="120" t="s">
        <v>170</v>
      </c>
      <c r="G126" s="72" t="s">
        <v>420</v>
      </c>
      <c r="H126" s="61">
        <f t="shared" si="4"/>
        <v>0</v>
      </c>
      <c r="I126" s="61">
        <f>I128</f>
        <v>0</v>
      </c>
      <c r="J126" s="61">
        <f>J128</f>
        <v>0</v>
      </c>
      <c r="K126" s="61">
        <f>K128</f>
        <v>0</v>
      </c>
      <c r="L126" s="61">
        <f>L128</f>
        <v>0</v>
      </c>
      <c r="N126" s="134"/>
      <c r="O126" s="134"/>
      <c r="P126" s="134"/>
      <c r="Q126" s="134"/>
      <c r="R126" s="134"/>
      <c r="S126" s="134"/>
      <c r="T126" s="136" t="s">
        <v>171</v>
      </c>
    </row>
    <row r="127" spans="3:20" ht="12" customHeight="1">
      <c r="C127" s="62"/>
      <c r="D127" s="119" t="s">
        <v>421</v>
      </c>
      <c r="E127" s="130" t="s">
        <v>422</v>
      </c>
      <c r="F127" s="120" t="s">
        <v>268</v>
      </c>
      <c r="G127" s="72" t="s">
        <v>423</v>
      </c>
      <c r="H127" s="61">
        <f t="shared" si="4"/>
        <v>0</v>
      </c>
      <c r="I127" s="71"/>
      <c r="J127" s="71"/>
      <c r="K127" s="71"/>
      <c r="L127" s="71"/>
      <c r="N127" s="134"/>
      <c r="O127" s="134"/>
      <c r="P127" s="134"/>
      <c r="Q127" s="134"/>
      <c r="R127" s="134"/>
      <c r="S127" s="134"/>
      <c r="T127" s="136" t="s">
        <v>171</v>
      </c>
    </row>
    <row r="128" spans="3:20" ht="12" customHeight="1">
      <c r="C128" s="62"/>
      <c r="D128" s="119" t="s">
        <v>424</v>
      </c>
      <c r="E128" s="130" t="s">
        <v>356</v>
      </c>
      <c r="F128" s="120" t="s">
        <v>170</v>
      </c>
      <c r="G128" s="72" t="s">
        <v>425</v>
      </c>
      <c r="H128" s="61">
        <f t="shared" si="4"/>
        <v>0</v>
      </c>
      <c r="I128" s="71"/>
      <c r="J128" s="71"/>
      <c r="K128" s="71"/>
      <c r="L128" s="71"/>
      <c r="N128" s="134"/>
      <c r="O128" s="134"/>
      <c r="P128" s="134"/>
      <c r="Q128" s="134"/>
      <c r="R128" s="134"/>
      <c r="S128" s="134"/>
      <c r="T128" s="136" t="s">
        <v>171</v>
      </c>
    </row>
    <row r="129" spans="3:20" ht="18" customHeight="1">
      <c r="C129" s="62"/>
      <c r="D129" s="194" t="s">
        <v>426</v>
      </c>
      <c r="E129" s="195"/>
      <c r="F129" s="195"/>
      <c r="G129" s="144"/>
      <c r="H129" s="142"/>
      <c r="I129" s="142"/>
      <c r="J129" s="142"/>
      <c r="K129" s="142"/>
      <c r="L129" s="143"/>
      <c r="N129" s="134"/>
      <c r="O129" s="134"/>
      <c r="P129" s="134"/>
      <c r="Q129" s="134"/>
      <c r="R129" s="134"/>
      <c r="S129" s="134"/>
      <c r="T129" s="134"/>
    </row>
    <row r="130" spans="3:20" ht="24" customHeight="1">
      <c r="C130" s="62"/>
      <c r="D130" s="73" t="s">
        <v>427</v>
      </c>
      <c r="E130" s="127" t="s">
        <v>428</v>
      </c>
      <c r="F130" s="128" t="s">
        <v>429</v>
      </c>
      <c r="G130" s="128" t="s">
        <v>430</v>
      </c>
      <c r="H130" s="61">
        <f t="shared" ref="H130:H150" si="5">SUM(I130:L130)</f>
        <v>0</v>
      </c>
      <c r="I130" s="61">
        <f>SUM(I131:I132)</f>
        <v>0</v>
      </c>
      <c r="J130" s="61">
        <f>SUM(J131:J132)</f>
        <v>0</v>
      </c>
      <c r="K130" s="61">
        <f>SUM(K131:K132)</f>
        <v>0</v>
      </c>
      <c r="L130" s="61">
        <f>SUM(L131:L132)</f>
        <v>0</v>
      </c>
      <c r="N130" s="134"/>
      <c r="O130" s="134"/>
      <c r="P130" s="134"/>
      <c r="Q130" s="134"/>
      <c r="R130" s="134"/>
      <c r="S130" s="134"/>
      <c r="T130" s="136" t="s">
        <v>171</v>
      </c>
    </row>
    <row r="131" spans="3:20" ht="12" customHeight="1">
      <c r="C131" s="62"/>
      <c r="D131" s="119" t="s">
        <v>431</v>
      </c>
      <c r="E131" s="129" t="s">
        <v>344</v>
      </c>
      <c r="F131" s="120" t="s">
        <v>429</v>
      </c>
      <c r="G131" s="72" t="s">
        <v>432</v>
      </c>
      <c r="H131" s="61">
        <f t="shared" si="5"/>
        <v>0</v>
      </c>
      <c r="I131" s="71"/>
      <c r="J131" s="71"/>
      <c r="K131" s="71"/>
      <c r="L131" s="71"/>
      <c r="N131" s="134"/>
      <c r="O131" s="134"/>
      <c r="P131" s="134"/>
      <c r="Q131" s="134"/>
      <c r="R131" s="134"/>
      <c r="S131" s="134"/>
      <c r="T131" s="136" t="s">
        <v>171</v>
      </c>
    </row>
    <row r="132" spans="3:20" ht="12" customHeight="1">
      <c r="C132" s="62"/>
      <c r="D132" s="119" t="s">
        <v>433</v>
      </c>
      <c r="E132" s="129" t="s">
        <v>347</v>
      </c>
      <c r="F132" s="120" t="s">
        <v>429</v>
      </c>
      <c r="G132" s="72" t="s">
        <v>434</v>
      </c>
      <c r="H132" s="61">
        <f t="shared" si="5"/>
        <v>0</v>
      </c>
      <c r="I132" s="61">
        <f>SUM(I133,I135)</f>
        <v>0</v>
      </c>
      <c r="J132" s="61">
        <f>SUM(J133,J135)</f>
        <v>0</v>
      </c>
      <c r="K132" s="61">
        <f>SUM(K133,K135)</f>
        <v>0</v>
      </c>
      <c r="L132" s="61">
        <f>SUM(L133,L135)</f>
        <v>0</v>
      </c>
      <c r="N132" s="134"/>
      <c r="O132" s="134"/>
      <c r="P132" s="134"/>
      <c r="Q132" s="134"/>
      <c r="R132" s="134"/>
      <c r="S132" s="134"/>
      <c r="T132" s="136" t="s">
        <v>171</v>
      </c>
    </row>
    <row r="133" spans="3:20" ht="12" customHeight="1">
      <c r="C133" s="62"/>
      <c r="D133" s="119" t="s">
        <v>435</v>
      </c>
      <c r="E133" s="130" t="s">
        <v>350</v>
      </c>
      <c r="F133" s="120" t="s">
        <v>429</v>
      </c>
      <c r="G133" s="72" t="s">
        <v>436</v>
      </c>
      <c r="H133" s="61">
        <f t="shared" si="5"/>
        <v>0</v>
      </c>
      <c r="I133" s="71"/>
      <c r="J133" s="71"/>
      <c r="K133" s="71"/>
      <c r="L133" s="71"/>
      <c r="N133" s="134"/>
      <c r="O133" s="134"/>
      <c r="P133" s="134"/>
      <c r="Q133" s="134"/>
      <c r="R133" s="134"/>
      <c r="S133" s="134"/>
      <c r="T133" s="136" t="s">
        <v>171</v>
      </c>
    </row>
    <row r="134" spans="3:20" ht="12" customHeight="1">
      <c r="C134" s="62"/>
      <c r="D134" s="119" t="s">
        <v>437</v>
      </c>
      <c r="E134" s="131" t="s">
        <v>438</v>
      </c>
      <c r="F134" s="120" t="s">
        <v>429</v>
      </c>
      <c r="G134" s="72" t="s">
        <v>439</v>
      </c>
      <c r="H134" s="61">
        <f t="shared" si="5"/>
        <v>0</v>
      </c>
      <c r="I134" s="71"/>
      <c r="J134" s="71"/>
      <c r="K134" s="71"/>
      <c r="L134" s="71"/>
      <c r="N134" s="134"/>
      <c r="O134" s="134"/>
      <c r="P134" s="134"/>
      <c r="Q134" s="134"/>
      <c r="R134" s="134"/>
      <c r="S134" s="134"/>
      <c r="T134" s="136" t="s">
        <v>171</v>
      </c>
    </row>
    <row r="135" spans="3:20" ht="12" customHeight="1">
      <c r="C135" s="62"/>
      <c r="D135" s="119" t="s">
        <v>440</v>
      </c>
      <c r="E135" s="130" t="s">
        <v>356</v>
      </c>
      <c r="F135" s="120" t="s">
        <v>429</v>
      </c>
      <c r="G135" s="72" t="s">
        <v>441</v>
      </c>
      <c r="H135" s="61">
        <f t="shared" si="5"/>
        <v>0</v>
      </c>
      <c r="I135" s="71"/>
      <c r="J135" s="71"/>
      <c r="K135" s="71"/>
      <c r="L135" s="71"/>
      <c r="N135" s="134"/>
      <c r="O135" s="134"/>
      <c r="P135" s="134"/>
      <c r="Q135" s="134"/>
      <c r="R135" s="134"/>
      <c r="S135" s="134"/>
      <c r="T135" s="136" t="s">
        <v>171</v>
      </c>
    </row>
    <row r="136" spans="3:20" ht="12" customHeight="1">
      <c r="C136" s="62"/>
      <c r="D136" s="73" t="s">
        <v>442</v>
      </c>
      <c r="E136" s="127" t="s">
        <v>443</v>
      </c>
      <c r="F136" s="128" t="s">
        <v>429</v>
      </c>
      <c r="G136" s="128" t="s">
        <v>444</v>
      </c>
      <c r="H136" s="61">
        <f t="shared" si="5"/>
        <v>0</v>
      </c>
      <c r="I136" s="61">
        <f>SUM(I137,I142)</f>
        <v>0</v>
      </c>
      <c r="J136" s="61">
        <f>SUM(J137,J142)</f>
        <v>0</v>
      </c>
      <c r="K136" s="61">
        <f>SUM(K137,K142)</f>
        <v>0</v>
      </c>
      <c r="L136" s="61">
        <f>SUM(L137,L142)</f>
        <v>0</v>
      </c>
      <c r="N136" s="134"/>
      <c r="O136" s="134"/>
      <c r="P136" s="134"/>
      <c r="Q136" s="134"/>
      <c r="R136" s="134"/>
      <c r="S136" s="134"/>
      <c r="T136" s="136" t="s">
        <v>171</v>
      </c>
    </row>
    <row r="137" spans="3:20" ht="12" customHeight="1">
      <c r="C137" s="62"/>
      <c r="D137" s="119" t="s">
        <v>445</v>
      </c>
      <c r="E137" s="129" t="s">
        <v>344</v>
      </c>
      <c r="F137" s="120" t="s">
        <v>429</v>
      </c>
      <c r="G137" s="72" t="s">
        <v>446</v>
      </c>
      <c r="H137" s="61">
        <f t="shared" si="5"/>
        <v>0</v>
      </c>
      <c r="I137" s="61">
        <f>SUM(I138:I139)</f>
        <v>0</v>
      </c>
      <c r="J137" s="61">
        <f>SUM(J138:J139)</f>
        <v>0</v>
      </c>
      <c r="K137" s="61">
        <f>SUM(K138:K139)</f>
        <v>0</v>
      </c>
      <c r="L137" s="61">
        <f>SUM(L138:L139)</f>
        <v>0</v>
      </c>
      <c r="N137" s="134"/>
      <c r="O137" s="134"/>
      <c r="P137" s="134"/>
      <c r="Q137" s="134"/>
      <c r="R137" s="134"/>
      <c r="S137" s="134"/>
      <c r="T137" s="136" t="s">
        <v>171</v>
      </c>
    </row>
    <row r="138" spans="3:20" ht="12" customHeight="1">
      <c r="C138" s="62"/>
      <c r="D138" s="119" t="s">
        <v>447</v>
      </c>
      <c r="E138" s="130" t="s">
        <v>365</v>
      </c>
      <c r="F138" s="120" t="s">
        <v>429</v>
      </c>
      <c r="G138" s="72" t="s">
        <v>448</v>
      </c>
      <c r="H138" s="61">
        <f t="shared" si="5"/>
        <v>0</v>
      </c>
      <c r="I138" s="71"/>
      <c r="J138" s="71"/>
      <c r="K138" s="71"/>
      <c r="L138" s="71"/>
      <c r="N138" s="134"/>
      <c r="O138" s="134"/>
      <c r="P138" s="134"/>
      <c r="Q138" s="134"/>
      <c r="R138" s="134"/>
      <c r="S138" s="134"/>
      <c r="T138" s="136" t="s">
        <v>171</v>
      </c>
    </row>
    <row r="139" spans="3:20" ht="12" customHeight="1">
      <c r="C139" s="62"/>
      <c r="D139" s="119" t="s">
        <v>449</v>
      </c>
      <c r="E139" s="130" t="s">
        <v>368</v>
      </c>
      <c r="F139" s="120" t="s">
        <v>429</v>
      </c>
      <c r="G139" s="72" t="s">
        <v>450</v>
      </c>
      <c r="H139" s="61">
        <f t="shared" si="5"/>
        <v>0</v>
      </c>
      <c r="I139" s="61">
        <f>SUM(I140:I141)</f>
        <v>0</v>
      </c>
      <c r="J139" s="61">
        <f>SUM(J140:J141)</f>
        <v>0</v>
      </c>
      <c r="K139" s="61">
        <f>SUM(K140:K141)</f>
        <v>0</v>
      </c>
      <c r="L139" s="61">
        <f>SUM(L140:L141)</f>
        <v>0</v>
      </c>
      <c r="N139" s="134"/>
      <c r="O139" s="134"/>
      <c r="P139" s="134"/>
      <c r="Q139" s="134"/>
      <c r="R139" s="134"/>
      <c r="S139" s="134"/>
      <c r="T139" s="136" t="s">
        <v>171</v>
      </c>
    </row>
    <row r="140" spans="3:20" ht="12" customHeight="1">
      <c r="C140" s="62"/>
      <c r="D140" s="119" t="s">
        <v>451</v>
      </c>
      <c r="E140" s="131" t="s">
        <v>374</v>
      </c>
      <c r="F140" s="120" t="s">
        <v>429</v>
      </c>
      <c r="G140" s="72" t="s">
        <v>452</v>
      </c>
      <c r="H140" s="61">
        <f t="shared" si="5"/>
        <v>0</v>
      </c>
      <c r="I140" s="71"/>
      <c r="J140" s="71"/>
      <c r="K140" s="71"/>
      <c r="L140" s="71"/>
      <c r="N140" s="134"/>
      <c r="O140" s="134"/>
      <c r="P140" s="134"/>
      <c r="Q140" s="134"/>
      <c r="R140" s="134"/>
      <c r="S140" s="134"/>
      <c r="T140" s="136" t="s">
        <v>171</v>
      </c>
    </row>
    <row r="141" spans="3:20" ht="12" customHeight="1">
      <c r="C141" s="62"/>
      <c r="D141" s="119" t="s">
        <v>453</v>
      </c>
      <c r="E141" s="131" t="s">
        <v>454</v>
      </c>
      <c r="F141" s="120" t="s">
        <v>429</v>
      </c>
      <c r="G141" s="72" t="s">
        <v>455</v>
      </c>
      <c r="H141" s="61">
        <f t="shared" si="5"/>
        <v>0</v>
      </c>
      <c r="I141" s="71"/>
      <c r="J141" s="71"/>
      <c r="K141" s="71"/>
      <c r="L141" s="71"/>
      <c r="N141" s="134"/>
      <c r="O141" s="134"/>
      <c r="P141" s="134"/>
      <c r="Q141" s="134"/>
      <c r="R141" s="134"/>
      <c r="S141" s="134"/>
      <c r="T141" s="136" t="s">
        <v>171</v>
      </c>
    </row>
    <row r="142" spans="3:20" ht="12" customHeight="1">
      <c r="C142" s="62"/>
      <c r="D142" s="119" t="s">
        <v>456</v>
      </c>
      <c r="E142" s="129" t="s">
        <v>406</v>
      </c>
      <c r="F142" s="120" t="s">
        <v>429</v>
      </c>
      <c r="G142" s="72" t="s">
        <v>457</v>
      </c>
      <c r="H142" s="61">
        <f t="shared" si="5"/>
        <v>0</v>
      </c>
      <c r="I142" s="61">
        <f>SUM(I143,I145)</f>
        <v>0</v>
      </c>
      <c r="J142" s="61">
        <f>SUM(J143,J145)</f>
        <v>0</v>
      </c>
      <c r="K142" s="61">
        <f>SUM(K143,K145)</f>
        <v>0</v>
      </c>
      <c r="L142" s="61">
        <f>SUM(L143,L145)</f>
        <v>0</v>
      </c>
      <c r="N142" s="134"/>
      <c r="O142" s="134"/>
      <c r="P142" s="134"/>
      <c r="Q142" s="134"/>
      <c r="R142" s="134"/>
      <c r="S142" s="134"/>
      <c r="T142" s="136" t="s">
        <v>171</v>
      </c>
    </row>
    <row r="143" spans="3:20" ht="12" customHeight="1">
      <c r="C143" s="62"/>
      <c r="D143" s="119" t="s">
        <v>458</v>
      </c>
      <c r="E143" s="130" t="s">
        <v>350</v>
      </c>
      <c r="F143" s="120" t="s">
        <v>429</v>
      </c>
      <c r="G143" s="72" t="s">
        <v>459</v>
      </c>
      <c r="H143" s="61">
        <f t="shared" si="5"/>
        <v>0</v>
      </c>
      <c r="I143" s="71"/>
      <c r="J143" s="71"/>
      <c r="K143" s="71"/>
      <c r="L143" s="71"/>
      <c r="N143" s="134"/>
      <c r="O143" s="134"/>
      <c r="P143" s="134"/>
      <c r="Q143" s="134"/>
      <c r="R143" s="134"/>
      <c r="S143" s="134"/>
      <c r="T143" s="136" t="s">
        <v>171</v>
      </c>
    </row>
    <row r="144" spans="3:20" ht="12" customHeight="1">
      <c r="C144" s="62"/>
      <c r="D144" s="119" t="s">
        <v>460</v>
      </c>
      <c r="E144" s="131" t="s">
        <v>438</v>
      </c>
      <c r="F144" s="120" t="s">
        <v>429</v>
      </c>
      <c r="G144" s="72" t="s">
        <v>461</v>
      </c>
      <c r="H144" s="61">
        <f t="shared" si="5"/>
        <v>0</v>
      </c>
      <c r="I144" s="71"/>
      <c r="J144" s="71"/>
      <c r="K144" s="71"/>
      <c r="L144" s="71"/>
      <c r="N144" s="134"/>
      <c r="O144" s="134"/>
      <c r="P144" s="134"/>
      <c r="Q144" s="134"/>
      <c r="R144" s="134"/>
      <c r="S144" s="134"/>
      <c r="T144" s="136" t="s">
        <v>171</v>
      </c>
    </row>
    <row r="145" spans="3:20" ht="12" customHeight="1">
      <c r="C145" s="62"/>
      <c r="D145" s="119" t="s">
        <v>462</v>
      </c>
      <c r="E145" s="130" t="s">
        <v>356</v>
      </c>
      <c r="F145" s="120" t="s">
        <v>429</v>
      </c>
      <c r="G145" s="72" t="s">
        <v>463</v>
      </c>
      <c r="H145" s="61">
        <f t="shared" si="5"/>
        <v>0</v>
      </c>
      <c r="I145" s="71"/>
      <c r="J145" s="71"/>
      <c r="K145" s="71"/>
      <c r="L145" s="71"/>
      <c r="N145" s="134"/>
      <c r="O145" s="134"/>
      <c r="P145" s="134"/>
      <c r="Q145" s="134"/>
      <c r="R145" s="134"/>
      <c r="S145" s="134"/>
      <c r="T145" s="136" t="s">
        <v>171</v>
      </c>
    </row>
    <row r="146" spans="3:20" ht="12" customHeight="1">
      <c r="C146" s="62"/>
      <c r="D146" s="73" t="s">
        <v>464</v>
      </c>
      <c r="E146" s="127" t="s">
        <v>465</v>
      </c>
      <c r="F146" s="128" t="s">
        <v>429</v>
      </c>
      <c r="G146" s="128" t="s">
        <v>466</v>
      </c>
      <c r="H146" s="61">
        <f t="shared" si="5"/>
        <v>70077.403170000005</v>
      </c>
      <c r="I146" s="61">
        <f>SUM(I147:I148)</f>
        <v>0</v>
      </c>
      <c r="J146" s="61">
        <f>SUM(J147:J148)</f>
        <v>0</v>
      </c>
      <c r="K146" s="61">
        <f>SUM(K147:K148)</f>
        <v>70077.403170000005</v>
      </c>
      <c r="L146" s="61">
        <f>SUM(L147:L148)</f>
        <v>0</v>
      </c>
      <c r="N146" s="134"/>
      <c r="O146" s="134"/>
      <c r="P146" s="134"/>
      <c r="Q146" s="134"/>
      <c r="R146" s="134"/>
      <c r="S146" s="134"/>
      <c r="T146" s="136" t="s">
        <v>171</v>
      </c>
    </row>
    <row r="147" spans="3:20" ht="12" customHeight="1">
      <c r="C147" s="62"/>
      <c r="D147" s="119" t="s">
        <v>467</v>
      </c>
      <c r="E147" s="129" t="s">
        <v>344</v>
      </c>
      <c r="F147" s="120" t="s">
        <v>429</v>
      </c>
      <c r="G147" s="72" t="s">
        <v>468</v>
      </c>
      <c r="H147" s="61">
        <f t="shared" si="5"/>
        <v>70077.403170000005</v>
      </c>
      <c r="I147" s="71"/>
      <c r="J147" s="71"/>
      <c r="K147" s="71">
        <v>70077.403170000005</v>
      </c>
      <c r="L147" s="71"/>
      <c r="N147" s="134"/>
      <c r="O147" s="134"/>
      <c r="P147" s="134"/>
      <c r="Q147" s="134"/>
      <c r="R147" s="134"/>
      <c r="S147" s="134"/>
      <c r="T147" s="136" t="s">
        <v>171</v>
      </c>
    </row>
    <row r="148" spans="3:20" ht="12" customHeight="1">
      <c r="C148" s="62"/>
      <c r="D148" s="119" t="s">
        <v>469</v>
      </c>
      <c r="E148" s="129" t="s">
        <v>347</v>
      </c>
      <c r="F148" s="120" t="s">
        <v>429</v>
      </c>
      <c r="G148" s="72" t="s">
        <v>470</v>
      </c>
      <c r="H148" s="61">
        <f t="shared" si="5"/>
        <v>0</v>
      </c>
      <c r="I148" s="61">
        <f>SUM(I149:I150)</f>
        <v>0</v>
      </c>
      <c r="J148" s="61">
        <f>SUM(J149:J150)</f>
        <v>0</v>
      </c>
      <c r="K148" s="61">
        <f>SUM(K149:K150)</f>
        <v>0</v>
      </c>
      <c r="L148" s="61">
        <f>SUM(L149:L150)</f>
        <v>0</v>
      </c>
      <c r="N148" s="134"/>
      <c r="O148" s="134"/>
      <c r="P148" s="134"/>
      <c r="Q148" s="134"/>
      <c r="R148" s="134"/>
      <c r="S148" s="134"/>
      <c r="T148" s="136" t="s">
        <v>171</v>
      </c>
    </row>
    <row r="149" spans="3:20" ht="12" customHeight="1">
      <c r="C149" s="62"/>
      <c r="D149" s="119" t="s">
        <v>471</v>
      </c>
      <c r="E149" s="130" t="s">
        <v>422</v>
      </c>
      <c r="F149" s="120" t="s">
        <v>429</v>
      </c>
      <c r="G149" s="72" t="s">
        <v>472</v>
      </c>
      <c r="H149" s="61">
        <f t="shared" si="5"/>
        <v>0</v>
      </c>
      <c r="I149" s="71"/>
      <c r="J149" s="71"/>
      <c r="K149" s="71"/>
      <c r="L149" s="71"/>
      <c r="N149" s="134"/>
      <c r="O149" s="134"/>
      <c r="P149" s="134"/>
      <c r="Q149" s="134"/>
      <c r="R149" s="134"/>
      <c r="S149" s="134"/>
      <c r="T149" s="136" t="s">
        <v>171</v>
      </c>
    </row>
    <row r="150" spans="3:20" ht="12" customHeight="1">
      <c r="C150" s="62"/>
      <c r="D150" s="119" t="s">
        <v>473</v>
      </c>
      <c r="E150" s="130" t="s">
        <v>356</v>
      </c>
      <c r="F150" s="120" t="s">
        <v>429</v>
      </c>
      <c r="G150" s="72" t="s">
        <v>474</v>
      </c>
      <c r="H150" s="61">
        <f t="shared" si="5"/>
        <v>0</v>
      </c>
      <c r="I150" s="71"/>
      <c r="J150" s="71"/>
      <c r="K150" s="71"/>
      <c r="L150" s="71"/>
      <c r="N150" s="134"/>
      <c r="O150" s="134"/>
      <c r="P150" s="134"/>
      <c r="Q150" s="134"/>
      <c r="R150" s="134"/>
      <c r="S150" s="134"/>
      <c r="T150" s="136" t="s">
        <v>171</v>
      </c>
    </row>
  </sheetData>
  <sheetProtection formatColumns="0" formatRows="0" insertRows="0" deleteColumns="0" deleteRows="0" sort="0" autoFilter="0"/>
  <mergeCells count="11">
    <mergeCell ref="D14:F14"/>
    <mergeCell ref="D53:F53"/>
    <mergeCell ref="D92:F92"/>
    <mergeCell ref="D96:F96"/>
    <mergeCell ref="D129:F129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62" customWidth="1"/>
    <col min="2" max="2" width="6.7109375" style="162" customWidth="1"/>
    <col min="3" max="3" width="40.7109375" style="162" customWidth="1"/>
    <col min="4" max="4" width="3.7109375" style="162" customWidth="1"/>
    <col min="5" max="5" width="45.7109375" style="162" customWidth="1"/>
    <col min="6" max="6" width="3.7109375" style="162" customWidth="1"/>
    <col min="7" max="7" width="42.7109375" style="162" customWidth="1"/>
    <col min="8" max="8" width="4.7109375" style="162" customWidth="1"/>
    <col min="9" max="9" width="9.7109375" style="162" customWidth="1"/>
    <col min="10" max="10" width="23.85546875" style="162" customWidth="1"/>
    <col min="11" max="11" width="2.7109375" style="162" customWidth="1"/>
    <col min="12" max="12" width="13.7109375" style="162" customWidth="1"/>
    <col min="13" max="13" width="9.140625" style="162"/>
    <col min="14" max="14" width="2.7109375" style="162" customWidth="1"/>
    <col min="15" max="15" width="12.140625" style="162" customWidth="1"/>
  </cols>
  <sheetData>
    <row r="1" spans="1:15" ht="11.25" customHeight="1">
      <c r="A1" s="89" t="s">
        <v>475</v>
      </c>
      <c r="B1" s="90" t="s">
        <v>476</v>
      </c>
      <c r="C1" s="89" t="s">
        <v>475</v>
      </c>
      <c r="D1" s="91"/>
      <c r="E1" s="92" t="s">
        <v>477</v>
      </c>
      <c r="F1" s="91"/>
      <c r="G1" s="92" t="s">
        <v>478</v>
      </c>
      <c r="H1" s="91"/>
      <c r="I1" s="93" t="s">
        <v>479</v>
      </c>
      <c r="J1" s="92" t="s">
        <v>480</v>
      </c>
      <c r="L1" s="92" t="s">
        <v>481</v>
      </c>
      <c r="O1" s="92" t="s">
        <v>482</v>
      </c>
    </row>
    <row r="2" spans="1:15" ht="11.25" customHeight="1">
      <c r="A2" s="89" t="s">
        <v>483</v>
      </c>
      <c r="B2" s="90" t="s">
        <v>484</v>
      </c>
      <c r="C2" s="89" t="s">
        <v>483</v>
      </c>
      <c r="D2" s="91"/>
      <c r="E2" s="94" t="s">
        <v>485</v>
      </c>
      <c r="F2" s="91"/>
      <c r="G2" s="95" t="str">
        <f>YEAR</f>
        <v>2022</v>
      </c>
      <c r="H2" s="91"/>
      <c r="I2" s="93" t="s">
        <v>486</v>
      </c>
      <c r="J2" s="92" t="s">
        <v>487</v>
      </c>
      <c r="L2" s="94" t="s">
        <v>114</v>
      </c>
      <c r="M2" s="104">
        <v>1</v>
      </c>
      <c r="O2" s="94">
        <v>2022</v>
      </c>
    </row>
    <row r="3" spans="1:15" ht="11.25" customHeight="1">
      <c r="A3" s="89" t="s">
        <v>488</v>
      </c>
      <c r="B3" s="90" t="s">
        <v>489</v>
      </c>
      <c r="C3" s="89" t="s">
        <v>488</v>
      </c>
      <c r="D3" s="91"/>
      <c r="E3" s="94" t="s">
        <v>74</v>
      </c>
      <c r="F3" s="91"/>
      <c r="H3" s="91"/>
      <c r="I3" s="93" t="s">
        <v>490</v>
      </c>
      <c r="J3" s="92" t="s">
        <v>491</v>
      </c>
      <c r="L3" s="94" t="s">
        <v>119</v>
      </c>
      <c r="M3" s="104">
        <v>2</v>
      </c>
      <c r="O3" s="94">
        <v>2023</v>
      </c>
    </row>
    <row r="4" spans="1:15" ht="11.25" customHeight="1">
      <c r="A4" s="89" t="s">
        <v>492</v>
      </c>
      <c r="B4" s="90" t="s">
        <v>493</v>
      </c>
      <c r="C4" s="89" t="s">
        <v>492</v>
      </c>
      <c r="D4" s="91"/>
      <c r="F4" s="91"/>
      <c r="G4" s="92" t="s">
        <v>494</v>
      </c>
      <c r="H4" s="91"/>
      <c r="I4" s="93" t="s">
        <v>495</v>
      </c>
      <c r="J4" s="92" t="s">
        <v>496</v>
      </c>
      <c r="L4" s="94" t="s">
        <v>121</v>
      </c>
      <c r="M4" s="104">
        <v>3</v>
      </c>
      <c r="O4" s="94">
        <v>2024</v>
      </c>
    </row>
    <row r="5" spans="1:15" ht="11.25" customHeight="1">
      <c r="A5" s="89" t="s">
        <v>497</v>
      </c>
      <c r="B5" s="90" t="s">
        <v>498</v>
      </c>
      <c r="C5" s="89" t="s">
        <v>497</v>
      </c>
      <c r="D5" s="91"/>
      <c r="F5" s="91"/>
      <c r="G5" s="95" t="str">
        <f>"01.01."&amp;PERIOD</f>
        <v>01.01.2022</v>
      </c>
      <c r="H5" s="91"/>
      <c r="I5" s="93" t="s">
        <v>499</v>
      </c>
      <c r="J5" s="92" t="s">
        <v>500</v>
      </c>
      <c r="L5" s="94" t="s">
        <v>123</v>
      </c>
      <c r="M5" s="104">
        <v>4</v>
      </c>
      <c r="O5" s="94">
        <v>2025</v>
      </c>
    </row>
    <row r="6" spans="1:15" ht="11.25" customHeight="1">
      <c r="A6" s="89" t="s">
        <v>501</v>
      </c>
      <c r="B6" s="90" t="s">
        <v>502</v>
      </c>
      <c r="C6" s="89" t="s">
        <v>501</v>
      </c>
      <c r="D6" s="91"/>
      <c r="E6" s="92" t="s">
        <v>503</v>
      </c>
      <c r="F6" s="91"/>
      <c r="G6" s="95" t="str">
        <f>"31.12."&amp;PERIOD</f>
        <v>31.12.2022</v>
      </c>
      <c r="H6" s="91"/>
      <c r="I6" s="96"/>
      <c r="J6" s="92" t="s">
        <v>504</v>
      </c>
      <c r="L6" s="94" t="s">
        <v>125</v>
      </c>
      <c r="M6" s="104">
        <v>5</v>
      </c>
    </row>
    <row r="7" spans="1:15" ht="11.25" customHeight="1">
      <c r="A7" s="89" t="s">
        <v>505</v>
      </c>
      <c r="B7" s="90" t="s">
        <v>506</v>
      </c>
      <c r="C7" s="89" t="s">
        <v>505</v>
      </c>
      <c r="D7" s="91"/>
      <c r="E7" s="97" t="s">
        <v>51</v>
      </c>
      <c r="F7" s="91"/>
      <c r="G7" s="91"/>
      <c r="H7" s="91"/>
      <c r="I7" s="91"/>
      <c r="J7" s="91"/>
      <c r="L7" s="94" t="s">
        <v>127</v>
      </c>
      <c r="M7" s="104">
        <v>6</v>
      </c>
    </row>
    <row r="8" spans="1:15" ht="11.25" customHeight="1">
      <c r="A8" s="89" t="s">
        <v>507</v>
      </c>
      <c r="B8" s="90" t="s">
        <v>508</v>
      </c>
      <c r="C8" s="89" t="s">
        <v>507</v>
      </c>
      <c r="D8" s="91"/>
      <c r="E8" s="97" t="s">
        <v>509</v>
      </c>
      <c r="F8" s="91"/>
      <c r="G8" s="92" t="s">
        <v>510</v>
      </c>
      <c r="H8" s="91"/>
      <c r="I8" s="91"/>
      <c r="J8" s="91"/>
      <c r="L8" s="94" t="s">
        <v>129</v>
      </c>
      <c r="M8" s="104">
        <v>7</v>
      </c>
    </row>
    <row r="9" spans="1:15" ht="11.25" customHeight="1">
      <c r="A9" s="89" t="s">
        <v>511</v>
      </c>
      <c r="B9" s="90" t="s">
        <v>512</v>
      </c>
      <c r="C9" s="89" t="s">
        <v>511</v>
      </c>
      <c r="D9" s="91"/>
      <c r="F9" s="91"/>
      <c r="G9" s="95" t="str">
        <f>"01.01."&amp;PERIOD</f>
        <v>01.01.2022</v>
      </c>
      <c r="H9" s="91"/>
      <c r="I9" s="91"/>
      <c r="J9" s="91"/>
      <c r="L9" s="94" t="s">
        <v>131</v>
      </c>
      <c r="M9" s="104">
        <v>8</v>
      </c>
    </row>
    <row r="10" spans="1:15" ht="11.25" customHeight="1">
      <c r="A10" s="89" t="s">
        <v>513</v>
      </c>
      <c r="B10" s="90" t="s">
        <v>514</v>
      </c>
      <c r="C10" s="89" t="s">
        <v>513</v>
      </c>
      <c r="D10" s="91"/>
      <c r="F10" s="91"/>
      <c r="G10" s="95" t="str">
        <f>"31.12."&amp;PERIOD</f>
        <v>31.12.2022</v>
      </c>
      <c r="H10" s="91"/>
      <c r="I10" s="91"/>
      <c r="J10" s="91"/>
      <c r="L10" s="94" t="s">
        <v>133</v>
      </c>
      <c r="M10" s="104">
        <v>9</v>
      </c>
    </row>
    <row r="11" spans="1:15" ht="11.25" customHeight="1">
      <c r="A11" s="98" t="s">
        <v>18</v>
      </c>
      <c r="B11" s="90" t="s">
        <v>515</v>
      </c>
      <c r="C11" s="99" t="s">
        <v>516</v>
      </c>
      <c r="D11" s="91"/>
      <c r="E11" s="92" t="s">
        <v>517</v>
      </c>
      <c r="F11" s="91"/>
      <c r="H11" s="91"/>
      <c r="I11" s="91"/>
      <c r="J11" s="91"/>
      <c r="L11" s="94" t="s">
        <v>135</v>
      </c>
      <c r="M11" s="104">
        <v>10</v>
      </c>
    </row>
    <row r="12" spans="1:15" ht="11.25" customHeight="1">
      <c r="A12" s="98" t="s">
        <v>518</v>
      </c>
      <c r="B12" s="90" t="s">
        <v>519</v>
      </c>
      <c r="C12" s="99"/>
      <c r="D12" s="91"/>
      <c r="E12" s="97" t="s">
        <v>77</v>
      </c>
      <c r="F12" s="91"/>
      <c r="G12" s="92" t="s">
        <v>520</v>
      </c>
      <c r="H12" s="91"/>
      <c r="I12" s="91"/>
      <c r="J12" s="91"/>
      <c r="L12" s="106" t="s">
        <v>137</v>
      </c>
      <c r="M12" s="104">
        <v>11</v>
      </c>
    </row>
    <row r="13" spans="1:15" ht="11.25" customHeight="1">
      <c r="A13" s="98" t="s">
        <v>521</v>
      </c>
      <c r="B13" s="90" t="s">
        <v>522</v>
      </c>
      <c r="C13" s="99" t="s">
        <v>523</v>
      </c>
      <c r="D13" s="91"/>
      <c r="E13" s="97" t="s">
        <v>524</v>
      </c>
      <c r="F13" s="91"/>
      <c r="G13" s="95" t="str">
        <f>"01.01."&amp;PERIOD</f>
        <v>01.01.2022</v>
      </c>
      <c r="H13" s="91"/>
      <c r="I13" s="91"/>
      <c r="J13" s="91"/>
      <c r="L13" s="106" t="s">
        <v>140</v>
      </c>
      <c r="M13" s="104">
        <v>12</v>
      </c>
    </row>
    <row r="14" spans="1:15" ht="11.25" customHeight="1">
      <c r="A14" s="98" t="s">
        <v>525</v>
      </c>
      <c r="B14" s="100" t="s">
        <v>526</v>
      </c>
      <c r="C14" s="101" t="s">
        <v>527</v>
      </c>
      <c r="D14" s="91"/>
      <c r="E14" s="97" t="s">
        <v>528</v>
      </c>
      <c r="F14" s="91"/>
      <c r="G14" s="95" t="str">
        <f>"31.12."&amp;PERIOD</f>
        <v>31.12.2022</v>
      </c>
      <c r="H14" s="91"/>
      <c r="I14" s="91"/>
      <c r="J14" s="91"/>
      <c r="L14" s="106" t="s">
        <v>25</v>
      </c>
      <c r="M14" s="104">
        <v>13</v>
      </c>
    </row>
    <row r="15" spans="1:15" ht="11.25" customHeight="1">
      <c r="A15" s="89" t="s">
        <v>529</v>
      </c>
      <c r="B15" s="90" t="s">
        <v>530</v>
      </c>
      <c r="C15" s="89" t="s">
        <v>529</v>
      </c>
      <c r="D15" s="91"/>
      <c r="E15" s="97" t="s">
        <v>531</v>
      </c>
      <c r="F15" s="91"/>
      <c r="H15" s="91"/>
      <c r="I15" s="91"/>
      <c r="J15" s="91"/>
    </row>
    <row r="16" spans="1:15" ht="11.25" customHeight="1">
      <c r="A16" s="89" t="s">
        <v>532</v>
      </c>
      <c r="B16" s="90" t="s">
        <v>533</v>
      </c>
      <c r="C16" s="89" t="s">
        <v>532</v>
      </c>
      <c r="D16" s="91"/>
      <c r="E16" s="97" t="s">
        <v>534</v>
      </c>
      <c r="F16" s="91"/>
      <c r="G16" s="92" t="s">
        <v>535</v>
      </c>
      <c r="H16" s="91"/>
      <c r="I16" s="91"/>
      <c r="J16" s="91"/>
    </row>
    <row r="17" spans="1:10" ht="11.25" customHeight="1">
      <c r="A17" s="89" t="s">
        <v>536</v>
      </c>
      <c r="B17" s="90" t="s">
        <v>537</v>
      </c>
      <c r="C17" s="89" t="s">
        <v>536</v>
      </c>
      <c r="D17" s="91"/>
      <c r="E17" s="97" t="s">
        <v>538</v>
      </c>
      <c r="F17" s="91"/>
      <c r="G17" s="97" t="s">
        <v>539</v>
      </c>
      <c r="H17" s="91"/>
      <c r="I17" s="91"/>
      <c r="J17" s="91"/>
    </row>
    <row r="18" spans="1:10" ht="11.25" customHeight="1">
      <c r="A18" s="89" t="s">
        <v>540</v>
      </c>
      <c r="B18" s="90" t="s">
        <v>541</v>
      </c>
      <c r="C18" s="89" t="s">
        <v>540</v>
      </c>
      <c r="D18" s="91"/>
      <c r="F18" s="91"/>
      <c r="H18" s="91"/>
      <c r="I18" s="91"/>
      <c r="J18" s="91"/>
    </row>
    <row r="19" spans="1:10" ht="11.25" customHeight="1">
      <c r="A19" s="89" t="s">
        <v>542</v>
      </c>
      <c r="B19" s="90" t="s">
        <v>543</v>
      </c>
      <c r="C19" s="99" t="s">
        <v>544</v>
      </c>
      <c r="D19" s="91"/>
      <c r="F19" s="91"/>
      <c r="G19" s="92" t="s">
        <v>545</v>
      </c>
      <c r="H19" s="91"/>
      <c r="I19" s="91"/>
      <c r="J19" s="91"/>
    </row>
    <row r="20" spans="1:10" ht="11.25" customHeight="1">
      <c r="A20" s="89" t="s">
        <v>546</v>
      </c>
      <c r="B20" s="90" t="s">
        <v>547</v>
      </c>
      <c r="C20" s="89" t="s">
        <v>546</v>
      </c>
      <c r="D20" s="91"/>
      <c r="F20" s="91"/>
      <c r="G20" s="97" t="s">
        <v>548</v>
      </c>
      <c r="H20" s="91"/>
      <c r="I20" s="91"/>
      <c r="J20" s="91"/>
    </row>
    <row r="21" spans="1:10" ht="11.25" customHeight="1">
      <c r="A21" s="89" t="s">
        <v>549</v>
      </c>
      <c r="B21" s="90" t="s">
        <v>550</v>
      </c>
      <c r="C21" s="89" t="s">
        <v>549</v>
      </c>
      <c r="D21" s="91"/>
      <c r="F21" s="91"/>
      <c r="G21" s="91"/>
      <c r="H21" s="91"/>
      <c r="I21" s="91"/>
      <c r="J21" s="91"/>
    </row>
    <row r="22" spans="1:10" ht="11.25" customHeight="1">
      <c r="A22" s="89" t="s">
        <v>551</v>
      </c>
      <c r="B22" s="90" t="s">
        <v>552</v>
      </c>
      <c r="C22" s="89" t="s">
        <v>551</v>
      </c>
      <c r="D22" s="91"/>
      <c r="F22" s="91"/>
      <c r="G22" s="91"/>
      <c r="H22" s="91"/>
      <c r="I22" s="91"/>
      <c r="J22" s="91"/>
    </row>
    <row r="23" spans="1:10" ht="11.25" customHeight="1">
      <c r="A23" s="89" t="s">
        <v>553</v>
      </c>
      <c r="B23" s="90" t="s">
        <v>554</v>
      </c>
      <c r="C23" s="99" t="s">
        <v>555</v>
      </c>
      <c r="D23" s="91"/>
      <c r="F23" s="91"/>
      <c r="G23" s="91"/>
      <c r="H23" s="91"/>
      <c r="I23" s="91"/>
      <c r="J23" s="91"/>
    </row>
    <row r="24" spans="1:10" ht="11.25" customHeight="1">
      <c r="A24" s="89" t="s">
        <v>556</v>
      </c>
      <c r="B24" s="90" t="s">
        <v>557</v>
      </c>
      <c r="C24" s="89" t="s">
        <v>556</v>
      </c>
      <c r="D24" s="91"/>
      <c r="F24" s="91"/>
      <c r="G24" s="91"/>
      <c r="H24" s="91"/>
      <c r="I24" s="91"/>
      <c r="J24" s="91"/>
    </row>
    <row r="25" spans="1:10" ht="11.25" customHeight="1">
      <c r="A25" s="89" t="s">
        <v>558</v>
      </c>
      <c r="B25" s="90" t="s">
        <v>559</v>
      </c>
      <c r="C25" s="89" t="s">
        <v>558</v>
      </c>
      <c r="D25" s="91"/>
      <c r="F25" s="91"/>
      <c r="G25" s="91"/>
      <c r="H25" s="91"/>
      <c r="I25" s="91"/>
      <c r="J25" s="91"/>
    </row>
    <row r="26" spans="1:10" ht="11.25" customHeight="1">
      <c r="A26" s="89" t="s">
        <v>560</v>
      </c>
      <c r="B26" s="90" t="s">
        <v>561</v>
      </c>
      <c r="C26" s="89" t="s">
        <v>560</v>
      </c>
      <c r="D26" s="91"/>
      <c r="F26" s="91"/>
      <c r="G26" s="91"/>
      <c r="H26" s="91"/>
      <c r="I26" s="91"/>
      <c r="J26" s="91"/>
    </row>
    <row r="27" spans="1:10" ht="11.25" customHeight="1">
      <c r="A27" s="89" t="s">
        <v>562</v>
      </c>
      <c r="B27" s="90" t="s">
        <v>563</v>
      </c>
      <c r="C27" s="89" t="s">
        <v>562</v>
      </c>
      <c r="D27" s="91"/>
      <c r="F27" s="91"/>
      <c r="G27" s="91"/>
      <c r="H27" s="91"/>
      <c r="I27" s="91"/>
      <c r="J27" s="91"/>
    </row>
    <row r="28" spans="1:10" ht="11.25" customHeight="1">
      <c r="A28" s="89" t="s">
        <v>564</v>
      </c>
      <c r="B28" s="90" t="s">
        <v>565</v>
      </c>
      <c r="C28" s="89" t="s">
        <v>564</v>
      </c>
      <c r="D28" s="91"/>
      <c r="F28" s="91"/>
      <c r="G28" s="91"/>
      <c r="H28" s="91"/>
      <c r="I28" s="91"/>
      <c r="J28" s="91"/>
    </row>
    <row r="29" spans="1:10" ht="11.25" customHeight="1">
      <c r="A29" s="89" t="s">
        <v>566</v>
      </c>
      <c r="B29" s="90" t="s">
        <v>567</v>
      </c>
      <c r="C29" s="89" t="s">
        <v>566</v>
      </c>
      <c r="D29" s="91"/>
      <c r="F29" s="91"/>
      <c r="G29" s="91"/>
      <c r="H29" s="91"/>
      <c r="I29" s="91"/>
      <c r="J29" s="91"/>
    </row>
    <row r="30" spans="1:10" ht="11.25" customHeight="1">
      <c r="A30" s="89" t="s">
        <v>568</v>
      </c>
      <c r="B30" s="90" t="s">
        <v>569</v>
      </c>
      <c r="C30" s="89" t="s">
        <v>568</v>
      </c>
      <c r="D30" s="91"/>
      <c r="F30" s="91"/>
      <c r="G30" s="91"/>
      <c r="H30" s="91"/>
      <c r="I30" s="91"/>
      <c r="J30" s="91"/>
    </row>
    <row r="31" spans="1:10" ht="11.25" customHeight="1">
      <c r="A31" s="89" t="s">
        <v>570</v>
      </c>
      <c r="B31" s="90" t="s">
        <v>571</v>
      </c>
      <c r="C31" s="89" t="s">
        <v>570</v>
      </c>
      <c r="D31" s="91"/>
      <c r="F31" s="91"/>
      <c r="G31" s="91"/>
      <c r="H31" s="91"/>
      <c r="I31" s="91"/>
      <c r="J31" s="91"/>
    </row>
    <row r="32" spans="1:10" ht="11.25" customHeight="1">
      <c r="A32" s="89" t="s">
        <v>572</v>
      </c>
      <c r="B32" s="90" t="s">
        <v>573</v>
      </c>
      <c r="C32" s="89" t="s">
        <v>572</v>
      </c>
      <c r="D32" s="91"/>
      <c r="F32" s="91"/>
      <c r="G32" s="91"/>
      <c r="H32" s="91"/>
      <c r="I32" s="91"/>
      <c r="J32" s="91"/>
    </row>
    <row r="33" spans="1:10" ht="11.25" customHeight="1">
      <c r="A33" s="89" t="s">
        <v>574</v>
      </c>
      <c r="B33" s="90" t="s">
        <v>575</v>
      </c>
      <c r="C33" s="89" t="s">
        <v>574</v>
      </c>
      <c r="D33" s="91"/>
      <c r="F33" s="91"/>
      <c r="G33" s="91"/>
      <c r="H33" s="91"/>
      <c r="I33" s="91"/>
      <c r="J33" s="91"/>
    </row>
    <row r="34" spans="1:10" ht="11.25" customHeight="1">
      <c r="A34" s="89" t="s">
        <v>576</v>
      </c>
      <c r="B34" s="90" t="s">
        <v>577</v>
      </c>
      <c r="C34" s="89" t="s">
        <v>576</v>
      </c>
      <c r="D34" s="91"/>
      <c r="F34" s="91"/>
      <c r="G34" s="91"/>
      <c r="H34" s="91"/>
      <c r="I34" s="91"/>
      <c r="J34" s="91"/>
    </row>
    <row r="35" spans="1:10" ht="11.25" customHeight="1">
      <c r="A35" s="89" t="s">
        <v>578</v>
      </c>
      <c r="B35" s="90" t="s">
        <v>579</v>
      </c>
      <c r="C35" s="89" t="s">
        <v>578</v>
      </c>
      <c r="D35" s="91"/>
      <c r="F35" s="91"/>
      <c r="G35" s="91"/>
      <c r="H35" s="91"/>
      <c r="I35" s="91"/>
      <c r="J35" s="91"/>
    </row>
    <row r="36" spans="1:10" ht="11.25" customHeight="1">
      <c r="A36" s="89" t="s">
        <v>580</v>
      </c>
      <c r="B36" s="90" t="s">
        <v>581</v>
      </c>
      <c r="C36" s="89" t="s">
        <v>580</v>
      </c>
      <c r="D36" s="91"/>
      <c r="F36" s="91"/>
      <c r="G36" s="91"/>
      <c r="H36" s="91"/>
      <c r="I36" s="91"/>
      <c r="J36" s="91"/>
    </row>
    <row r="37" spans="1:10" ht="11.25" customHeight="1">
      <c r="A37" s="89" t="s">
        <v>582</v>
      </c>
      <c r="B37" s="90" t="s">
        <v>583</v>
      </c>
      <c r="C37" s="89" t="s">
        <v>582</v>
      </c>
      <c r="D37" s="91"/>
      <c r="F37" s="91"/>
      <c r="G37" s="91"/>
      <c r="H37" s="91"/>
      <c r="I37" s="91"/>
      <c r="J37" s="91"/>
    </row>
    <row r="38" spans="1:10" ht="11.25" customHeight="1">
      <c r="A38" s="89" t="s">
        <v>584</v>
      </c>
      <c r="B38" s="90" t="s">
        <v>585</v>
      </c>
      <c r="C38" s="89" t="s">
        <v>584</v>
      </c>
      <c r="D38" s="91"/>
      <c r="F38" s="91"/>
      <c r="G38" s="91"/>
      <c r="H38" s="91"/>
      <c r="I38" s="91"/>
      <c r="J38" s="91"/>
    </row>
    <row r="39" spans="1:10" ht="11.25" customHeight="1">
      <c r="A39" s="89" t="s">
        <v>586</v>
      </c>
      <c r="B39" s="90" t="s">
        <v>587</v>
      </c>
      <c r="C39" s="89" t="s">
        <v>586</v>
      </c>
      <c r="D39" s="91"/>
      <c r="F39" s="91"/>
      <c r="G39" s="91"/>
      <c r="H39" s="91"/>
      <c r="I39" s="91"/>
      <c r="J39" s="91"/>
    </row>
    <row r="40" spans="1:10" ht="11.25" customHeight="1">
      <c r="A40" s="89" t="s">
        <v>588</v>
      </c>
      <c r="B40" s="90" t="s">
        <v>589</v>
      </c>
      <c r="C40" s="89" t="s">
        <v>588</v>
      </c>
      <c r="D40" s="91"/>
      <c r="F40" s="91"/>
      <c r="G40" s="91"/>
      <c r="H40" s="91"/>
      <c r="I40" s="91"/>
      <c r="J40" s="91"/>
    </row>
    <row r="41" spans="1:10" ht="11.25" customHeight="1">
      <c r="A41" s="89" t="s">
        <v>590</v>
      </c>
      <c r="B41" s="90" t="s">
        <v>591</v>
      </c>
      <c r="C41" s="89" t="s">
        <v>590</v>
      </c>
      <c r="D41" s="91"/>
      <c r="F41" s="91"/>
      <c r="G41" s="91"/>
      <c r="H41" s="91"/>
      <c r="I41" s="91"/>
      <c r="J41" s="91"/>
    </row>
    <row r="42" spans="1:10" ht="11.25" customHeight="1">
      <c r="A42" s="89" t="s">
        <v>592</v>
      </c>
      <c r="B42" s="90" t="s">
        <v>593</v>
      </c>
      <c r="C42" s="89" t="s">
        <v>592</v>
      </c>
      <c r="D42" s="91"/>
      <c r="F42" s="91"/>
      <c r="G42" s="91"/>
      <c r="H42" s="91"/>
      <c r="I42" s="91"/>
      <c r="J42" s="91"/>
    </row>
    <row r="43" spans="1:10" ht="11.25" customHeight="1">
      <c r="A43" s="89" t="s">
        <v>594</v>
      </c>
      <c r="B43" s="90" t="s">
        <v>595</v>
      </c>
      <c r="C43" s="89" t="s">
        <v>594</v>
      </c>
      <c r="D43" s="91"/>
      <c r="F43" s="91"/>
      <c r="G43" s="91"/>
      <c r="H43" s="91"/>
      <c r="I43" s="91"/>
      <c r="J43" s="91"/>
    </row>
    <row r="44" spans="1:10" ht="11.25" customHeight="1">
      <c r="A44" s="89" t="s">
        <v>596</v>
      </c>
      <c r="B44" s="90" t="s">
        <v>597</v>
      </c>
      <c r="C44" s="89" t="s">
        <v>596</v>
      </c>
      <c r="D44" s="91"/>
      <c r="F44" s="91"/>
      <c r="G44" s="91"/>
      <c r="H44" s="91"/>
      <c r="I44" s="91"/>
      <c r="J44" s="91"/>
    </row>
    <row r="45" spans="1:10" ht="11.25" customHeight="1">
      <c r="A45" s="89" t="s">
        <v>598</v>
      </c>
      <c r="B45" s="90" t="s">
        <v>599</v>
      </c>
      <c r="C45" s="89" t="s">
        <v>598</v>
      </c>
      <c r="D45" s="91"/>
      <c r="F45" s="91"/>
      <c r="G45" s="91"/>
      <c r="H45" s="91"/>
      <c r="I45" s="91"/>
      <c r="J45" s="91"/>
    </row>
    <row r="46" spans="1:10" ht="11.25" customHeight="1">
      <c r="A46" s="89" t="s">
        <v>600</v>
      </c>
      <c r="B46" s="90" t="s">
        <v>601</v>
      </c>
      <c r="C46" s="89" t="s">
        <v>600</v>
      </c>
      <c r="D46" s="91"/>
      <c r="F46" s="91"/>
      <c r="G46" s="91"/>
      <c r="H46" s="91"/>
      <c r="I46" s="91"/>
      <c r="J46" s="91"/>
    </row>
    <row r="47" spans="1:10" ht="11.25" customHeight="1">
      <c r="A47" s="89" t="s">
        <v>602</v>
      </c>
      <c r="B47" s="90" t="s">
        <v>603</v>
      </c>
      <c r="C47" s="89" t="s">
        <v>602</v>
      </c>
      <c r="D47" s="91"/>
      <c r="F47" s="91"/>
      <c r="G47" s="91"/>
      <c r="H47" s="91"/>
      <c r="I47" s="91"/>
      <c r="J47" s="91"/>
    </row>
    <row r="48" spans="1:10" ht="11.25" customHeight="1">
      <c r="A48" s="89" t="s">
        <v>604</v>
      </c>
      <c r="B48" s="90" t="s">
        <v>605</v>
      </c>
      <c r="C48" s="89" t="s">
        <v>604</v>
      </c>
      <c r="D48" s="91"/>
      <c r="F48" s="91"/>
      <c r="G48" s="91"/>
      <c r="H48" s="91"/>
      <c r="I48" s="91"/>
      <c r="J48" s="91"/>
    </row>
    <row r="49" spans="1:10" ht="11.25" customHeight="1">
      <c r="A49" s="89" t="s">
        <v>606</v>
      </c>
      <c r="B49" s="90" t="s">
        <v>607</v>
      </c>
      <c r="C49" s="89" t="s">
        <v>606</v>
      </c>
      <c r="D49" s="91"/>
      <c r="F49" s="91"/>
      <c r="G49" s="91"/>
      <c r="H49" s="91"/>
      <c r="I49" s="91"/>
      <c r="J49" s="91"/>
    </row>
    <row r="50" spans="1:10" ht="11.25" customHeight="1">
      <c r="A50" s="89" t="s">
        <v>608</v>
      </c>
      <c r="B50" s="90" t="s">
        <v>609</v>
      </c>
      <c r="C50" s="89" t="s">
        <v>608</v>
      </c>
      <c r="D50" s="91"/>
      <c r="F50" s="91"/>
      <c r="G50" s="91"/>
      <c r="H50" s="91"/>
      <c r="I50" s="91"/>
      <c r="J50" s="91"/>
    </row>
    <row r="51" spans="1:10" ht="11.25" customHeight="1">
      <c r="A51" s="89" t="s">
        <v>610</v>
      </c>
      <c r="B51" s="90" t="s">
        <v>611</v>
      </c>
      <c r="C51" s="89" t="s">
        <v>610</v>
      </c>
      <c r="D51" s="91"/>
      <c r="F51" s="91"/>
      <c r="G51" s="91"/>
      <c r="H51" s="91"/>
      <c r="I51" s="91"/>
      <c r="J51" s="91"/>
    </row>
    <row r="52" spans="1:10" ht="11.25" customHeight="1">
      <c r="A52" s="89" t="s">
        <v>612</v>
      </c>
      <c r="B52" s="90" t="s">
        <v>613</v>
      </c>
      <c r="C52" s="89" t="s">
        <v>612</v>
      </c>
      <c r="D52" s="91"/>
      <c r="F52" s="91"/>
      <c r="G52" s="91"/>
      <c r="H52" s="91"/>
      <c r="I52" s="91"/>
      <c r="J52" s="91"/>
    </row>
    <row r="53" spans="1:10" ht="11.25" customHeight="1">
      <c r="A53" s="89" t="s">
        <v>614</v>
      </c>
      <c r="B53" s="90" t="s">
        <v>615</v>
      </c>
      <c r="C53" s="89" t="s">
        <v>614</v>
      </c>
      <c r="D53" s="91"/>
      <c r="F53" s="91"/>
      <c r="G53" s="91"/>
      <c r="H53" s="91"/>
      <c r="I53" s="91"/>
      <c r="J53" s="91"/>
    </row>
    <row r="54" spans="1:10" ht="11.25" customHeight="1">
      <c r="A54" s="89" t="s">
        <v>616</v>
      </c>
      <c r="B54" s="90" t="s">
        <v>617</v>
      </c>
      <c r="C54" s="89" t="s">
        <v>616</v>
      </c>
      <c r="D54" s="91"/>
      <c r="F54" s="91"/>
      <c r="G54" s="91"/>
      <c r="H54" s="91"/>
      <c r="I54" s="91"/>
      <c r="J54" s="91"/>
    </row>
    <row r="55" spans="1:10" ht="11.25" customHeight="1">
      <c r="A55" s="89" t="s">
        <v>618</v>
      </c>
      <c r="B55" s="90" t="s">
        <v>619</v>
      </c>
      <c r="C55" s="89" t="s">
        <v>618</v>
      </c>
      <c r="D55" s="91"/>
      <c r="F55" s="91"/>
      <c r="G55" s="91"/>
      <c r="H55" s="91"/>
      <c r="I55" s="91"/>
      <c r="J55" s="91"/>
    </row>
    <row r="56" spans="1:10" ht="11.25" customHeight="1">
      <c r="A56" s="89" t="s">
        <v>620</v>
      </c>
      <c r="B56" s="100" t="s">
        <v>621</v>
      </c>
      <c r="C56" s="102" t="s">
        <v>622</v>
      </c>
      <c r="D56" s="91"/>
      <c r="F56" s="91"/>
      <c r="G56" s="91"/>
      <c r="H56" s="91"/>
      <c r="I56" s="91"/>
      <c r="J56" s="91"/>
    </row>
    <row r="57" spans="1:10" ht="11.25" customHeight="1">
      <c r="A57" s="89" t="s">
        <v>623</v>
      </c>
      <c r="B57" s="90" t="s">
        <v>624</v>
      </c>
      <c r="C57" s="89" t="s">
        <v>623</v>
      </c>
      <c r="D57" s="91"/>
      <c r="F57" s="91"/>
      <c r="G57" s="91"/>
      <c r="H57" s="91"/>
      <c r="I57" s="91"/>
      <c r="J57" s="91"/>
    </row>
    <row r="58" spans="1:10" ht="11.25" customHeight="1">
      <c r="A58" s="89" t="s">
        <v>625</v>
      </c>
      <c r="B58" s="90" t="s">
        <v>626</v>
      </c>
      <c r="C58" s="89" t="s">
        <v>625</v>
      </c>
      <c r="D58" s="91"/>
      <c r="F58" s="91"/>
      <c r="G58" s="91"/>
      <c r="H58" s="91"/>
      <c r="I58" s="91"/>
      <c r="J58" s="91"/>
    </row>
    <row r="59" spans="1:10" ht="11.25" customHeight="1">
      <c r="A59" s="89" t="s">
        <v>627</v>
      </c>
      <c r="B59" s="90" t="s">
        <v>628</v>
      </c>
      <c r="C59" s="89" t="s">
        <v>627</v>
      </c>
      <c r="D59" s="91"/>
      <c r="F59" s="91"/>
      <c r="G59" s="91"/>
      <c r="H59" s="91"/>
      <c r="I59" s="91"/>
      <c r="J59" s="91"/>
    </row>
    <row r="60" spans="1:10" ht="11.25" customHeight="1">
      <c r="A60" s="89" t="s">
        <v>629</v>
      </c>
      <c r="B60" s="90" t="s">
        <v>630</v>
      </c>
      <c r="C60" s="99" t="s">
        <v>631</v>
      </c>
      <c r="D60" s="91"/>
      <c r="F60" s="91"/>
      <c r="G60" s="91"/>
      <c r="H60" s="91"/>
      <c r="I60" s="91"/>
      <c r="J60" s="91"/>
    </row>
    <row r="61" spans="1:10" ht="11.25" customHeight="1">
      <c r="A61" s="89" t="s">
        <v>632</v>
      </c>
      <c r="B61" s="90" t="s">
        <v>633</v>
      </c>
      <c r="C61" s="89" t="s">
        <v>632</v>
      </c>
      <c r="D61" s="91"/>
      <c r="F61" s="91"/>
      <c r="G61" s="91"/>
      <c r="H61" s="91"/>
      <c r="I61" s="91"/>
      <c r="J61" s="91"/>
    </row>
    <row r="62" spans="1:10" ht="11.25" customHeight="1">
      <c r="A62" s="89" t="s">
        <v>634</v>
      </c>
      <c r="B62" s="90" t="s">
        <v>635</v>
      </c>
      <c r="C62" s="99" t="s">
        <v>636</v>
      </c>
      <c r="D62" s="91"/>
      <c r="F62" s="91"/>
      <c r="G62" s="91"/>
      <c r="H62" s="91"/>
      <c r="I62" s="91"/>
      <c r="J62" s="91"/>
    </row>
    <row r="63" spans="1:10" ht="11.25" customHeight="1">
      <c r="A63" s="89" t="s">
        <v>637</v>
      </c>
      <c r="B63" s="90" t="s">
        <v>638</v>
      </c>
      <c r="C63" s="89" t="s">
        <v>637</v>
      </c>
      <c r="D63" s="91"/>
      <c r="F63" s="91"/>
      <c r="G63" s="91"/>
      <c r="H63" s="91"/>
      <c r="I63" s="91"/>
      <c r="J63" s="91"/>
    </row>
    <row r="64" spans="1:10" ht="11.25" customHeight="1">
      <c r="A64" s="89" t="s">
        <v>639</v>
      </c>
      <c r="B64" s="90" t="s">
        <v>640</v>
      </c>
      <c r="C64" s="89" t="s">
        <v>639</v>
      </c>
      <c r="D64" s="91"/>
      <c r="F64" s="91"/>
      <c r="G64" s="91"/>
      <c r="H64" s="91"/>
      <c r="I64" s="91"/>
      <c r="J64" s="91"/>
    </row>
    <row r="65" spans="1:10" ht="11.25" customHeight="1">
      <c r="A65" s="89" t="s">
        <v>641</v>
      </c>
      <c r="B65" s="90" t="s">
        <v>642</v>
      </c>
      <c r="C65" s="89" t="s">
        <v>641</v>
      </c>
      <c r="D65" s="91"/>
      <c r="F65" s="91"/>
      <c r="G65" s="91"/>
      <c r="H65" s="91"/>
      <c r="I65" s="91"/>
      <c r="J65" s="91"/>
    </row>
    <row r="66" spans="1:10" ht="11.25" customHeight="1">
      <c r="A66" s="89" t="s">
        <v>643</v>
      </c>
      <c r="B66" s="90" t="s">
        <v>644</v>
      </c>
      <c r="C66" s="89" t="s">
        <v>643</v>
      </c>
      <c r="D66" s="91"/>
      <c r="F66" s="91"/>
      <c r="G66" s="91"/>
      <c r="H66" s="91"/>
      <c r="I66" s="91"/>
      <c r="J66" s="91"/>
    </row>
    <row r="67" spans="1:10" ht="11.25" customHeight="1">
      <c r="A67" s="89" t="s">
        <v>645</v>
      </c>
      <c r="B67" s="90" t="s">
        <v>646</v>
      </c>
      <c r="C67" s="89" t="s">
        <v>645</v>
      </c>
      <c r="D67" s="91"/>
      <c r="F67" s="91"/>
      <c r="G67" s="91"/>
      <c r="H67" s="91"/>
      <c r="I67" s="91"/>
      <c r="J67" s="91"/>
    </row>
    <row r="68" spans="1:10" ht="11.25" customHeight="1">
      <c r="A68" s="89" t="s">
        <v>647</v>
      </c>
      <c r="B68" s="90" t="s">
        <v>648</v>
      </c>
      <c r="C68" s="89" t="s">
        <v>647</v>
      </c>
      <c r="D68" s="91"/>
      <c r="F68" s="91"/>
      <c r="G68" s="91"/>
      <c r="H68" s="91"/>
      <c r="I68" s="91"/>
      <c r="J68" s="91"/>
    </row>
    <row r="69" spans="1:10" ht="11.25" customHeight="1">
      <c r="A69" s="89" t="s">
        <v>649</v>
      </c>
      <c r="B69" s="90" t="s">
        <v>650</v>
      </c>
      <c r="C69" s="89" t="s">
        <v>649</v>
      </c>
      <c r="D69" s="91"/>
      <c r="F69" s="91"/>
      <c r="G69" s="91"/>
      <c r="H69" s="91"/>
      <c r="I69" s="91"/>
      <c r="J69" s="91"/>
    </row>
    <row r="70" spans="1:10" ht="11.25" customHeight="1">
      <c r="A70" s="89" t="s">
        <v>651</v>
      </c>
      <c r="B70" s="90" t="s">
        <v>652</v>
      </c>
      <c r="C70" s="89" t="s">
        <v>651</v>
      </c>
      <c r="D70" s="91"/>
      <c r="F70" s="91"/>
      <c r="G70" s="91"/>
      <c r="H70" s="91"/>
      <c r="I70" s="91"/>
      <c r="J70" s="91"/>
    </row>
    <row r="71" spans="1:10" ht="11.25" customHeight="1">
      <c r="A71" s="89" t="s">
        <v>653</v>
      </c>
      <c r="B71" s="90" t="s">
        <v>654</v>
      </c>
      <c r="C71" s="89" t="s">
        <v>653</v>
      </c>
      <c r="D71" s="91"/>
      <c r="F71" s="91"/>
      <c r="G71" s="91"/>
      <c r="H71" s="91"/>
      <c r="I71" s="91"/>
      <c r="J71" s="91"/>
    </row>
    <row r="72" spans="1:10" ht="11.25" customHeight="1">
      <c r="A72" s="89" t="s">
        <v>655</v>
      </c>
      <c r="B72" s="90" t="s">
        <v>656</v>
      </c>
      <c r="C72" s="89" t="s">
        <v>655</v>
      </c>
      <c r="D72" s="91"/>
      <c r="F72" s="91"/>
      <c r="G72" s="91"/>
      <c r="H72" s="91"/>
      <c r="I72" s="91"/>
      <c r="J72" s="91"/>
    </row>
    <row r="73" spans="1:10" ht="11.25" customHeight="1">
      <c r="A73" s="89" t="s">
        <v>657</v>
      </c>
      <c r="B73" s="90" t="s">
        <v>658</v>
      </c>
      <c r="C73" s="89" t="s">
        <v>657</v>
      </c>
      <c r="D73" s="91"/>
      <c r="F73" s="91"/>
      <c r="G73" s="91"/>
      <c r="H73" s="91"/>
      <c r="I73" s="91"/>
      <c r="J73" s="91"/>
    </row>
    <row r="74" spans="1:10" ht="11.25" customHeight="1">
      <c r="A74" s="89" t="s">
        <v>659</v>
      </c>
      <c r="B74" s="90" t="s">
        <v>660</v>
      </c>
      <c r="C74" s="89" t="s">
        <v>659</v>
      </c>
      <c r="D74" s="91"/>
      <c r="F74" s="91"/>
      <c r="G74" s="91"/>
      <c r="H74" s="91"/>
      <c r="I74" s="91"/>
      <c r="J74" s="91"/>
    </row>
    <row r="75" spans="1:10" ht="11.25" customHeight="1">
      <c r="A75" s="89" t="s">
        <v>661</v>
      </c>
      <c r="B75" s="90" t="s">
        <v>662</v>
      </c>
      <c r="C75" s="89" t="s">
        <v>661</v>
      </c>
      <c r="D75" s="91"/>
      <c r="F75" s="91"/>
      <c r="G75" s="91"/>
      <c r="H75" s="91"/>
      <c r="I75" s="91"/>
      <c r="J75" s="91"/>
    </row>
    <row r="76" spans="1:10" ht="11.25" customHeight="1">
      <c r="A76" s="89" t="s">
        <v>663</v>
      </c>
      <c r="B76" s="90" t="s">
        <v>664</v>
      </c>
      <c r="C76" s="89" t="s">
        <v>663</v>
      </c>
      <c r="D76" s="91"/>
      <c r="F76" s="91"/>
      <c r="G76" s="91"/>
      <c r="H76" s="91"/>
      <c r="I76" s="91"/>
      <c r="J76" s="91"/>
    </row>
    <row r="77" spans="1:10" ht="11.25" customHeight="1">
      <c r="A77" s="89" t="s">
        <v>665</v>
      </c>
      <c r="B77" s="90" t="s">
        <v>666</v>
      </c>
      <c r="C77" s="99" t="s">
        <v>667</v>
      </c>
      <c r="D77" s="91"/>
      <c r="F77" s="91"/>
      <c r="G77" s="91"/>
      <c r="H77" s="91"/>
      <c r="I77" s="91"/>
      <c r="J77" s="91"/>
    </row>
    <row r="78" spans="1:10" ht="11.25" customHeight="1">
      <c r="A78" s="89" t="s">
        <v>668</v>
      </c>
      <c r="B78" s="90" t="s">
        <v>669</v>
      </c>
      <c r="C78" s="89" t="s">
        <v>668</v>
      </c>
      <c r="D78" s="91"/>
      <c r="F78" s="91"/>
      <c r="G78" s="91"/>
      <c r="H78" s="91"/>
      <c r="I78" s="91"/>
      <c r="J78" s="91"/>
    </row>
    <row r="79" spans="1:10" ht="11.25" customHeight="1">
      <c r="A79" s="89" t="s">
        <v>670</v>
      </c>
      <c r="B79" s="90" t="s">
        <v>671</v>
      </c>
      <c r="C79" s="89" t="s">
        <v>670</v>
      </c>
      <c r="D79" s="91"/>
      <c r="F79" s="91"/>
      <c r="G79" s="91"/>
      <c r="H79" s="91"/>
      <c r="I79" s="91"/>
      <c r="J79" s="91"/>
    </row>
    <row r="80" spans="1:10" ht="11.25" customHeight="1">
      <c r="A80" s="89" t="s">
        <v>672</v>
      </c>
      <c r="B80" s="90" t="s">
        <v>673</v>
      </c>
      <c r="C80" s="89" t="s">
        <v>672</v>
      </c>
      <c r="D80" s="91"/>
      <c r="F80" s="91"/>
      <c r="G80" s="91"/>
      <c r="H80" s="91"/>
      <c r="I80" s="91"/>
      <c r="J80" s="91"/>
    </row>
    <row r="81" spans="1:10" ht="11.25" customHeight="1">
      <c r="A81" s="89" t="s">
        <v>674</v>
      </c>
      <c r="B81" s="90" t="s">
        <v>675</v>
      </c>
      <c r="C81" s="89" t="s">
        <v>674</v>
      </c>
      <c r="D81" s="91"/>
      <c r="F81" s="91"/>
      <c r="G81" s="91"/>
      <c r="H81" s="91"/>
      <c r="I81" s="91"/>
      <c r="J81" s="91"/>
    </row>
    <row r="82" spans="1:10" ht="11.25" customHeight="1">
      <c r="A82" s="89" t="s">
        <v>676</v>
      </c>
      <c r="B82" s="90" t="s">
        <v>677</v>
      </c>
      <c r="C82" s="99" t="s">
        <v>678</v>
      </c>
      <c r="D82" s="91"/>
      <c r="F82" s="91"/>
      <c r="G82" s="91"/>
      <c r="H82" s="91"/>
      <c r="I82" s="91"/>
      <c r="J82" s="91"/>
    </row>
    <row r="83" spans="1:10" ht="11.25" customHeight="1">
      <c r="A83" s="89" t="s">
        <v>679</v>
      </c>
      <c r="B83" s="90" t="s">
        <v>680</v>
      </c>
      <c r="C83" s="99" t="s">
        <v>681</v>
      </c>
      <c r="D83" s="91"/>
      <c r="F83" s="91"/>
      <c r="G83" s="91"/>
      <c r="H83" s="91"/>
      <c r="I83" s="91"/>
      <c r="J83" s="91"/>
    </row>
    <row r="84" spans="1:10" ht="11.25" customHeight="1">
      <c r="A84" s="89" t="s">
        <v>682</v>
      </c>
      <c r="B84" s="90" t="s">
        <v>683</v>
      </c>
      <c r="C84" s="89" t="s">
        <v>682</v>
      </c>
      <c r="D84" s="91"/>
      <c r="F84" s="91"/>
      <c r="G84" s="91"/>
      <c r="H84" s="91"/>
      <c r="I84" s="91"/>
      <c r="J84" s="91"/>
    </row>
    <row r="85" spans="1:10" ht="11.25" customHeight="1">
      <c r="A85" s="89" t="s">
        <v>684</v>
      </c>
      <c r="B85" s="90" t="s">
        <v>685</v>
      </c>
      <c r="C85" s="89" t="s">
        <v>684</v>
      </c>
      <c r="D85" s="91"/>
      <c r="F85" s="91"/>
      <c r="G85" s="91"/>
      <c r="H85" s="91"/>
      <c r="I85" s="91"/>
      <c r="J85" s="91"/>
    </row>
    <row r="86" spans="1:10" ht="11.25" customHeight="1">
      <c r="A86" s="89" t="s">
        <v>686</v>
      </c>
      <c r="B86" s="90" t="s">
        <v>687</v>
      </c>
      <c r="C86" s="89" t="s">
        <v>686</v>
      </c>
      <c r="D86" s="91"/>
      <c r="F86" s="91"/>
      <c r="G86" s="91"/>
      <c r="H86" s="91"/>
      <c r="I86" s="91"/>
      <c r="J86" s="91"/>
    </row>
    <row r="87" spans="1:10" ht="11.25" customHeight="1">
      <c r="A87" s="91"/>
      <c r="B87" s="91"/>
      <c r="C87" s="103"/>
      <c r="D87" s="91"/>
      <c r="F87" s="91"/>
      <c r="G87" s="91"/>
      <c r="H87" s="91"/>
      <c r="I87" s="91"/>
      <c r="J87" s="91"/>
    </row>
    <row r="88" spans="1:10" ht="11.25" customHeight="1">
      <c r="A88" s="91"/>
      <c r="B88" s="91"/>
      <c r="C88" s="91"/>
      <c r="D88" s="91"/>
      <c r="F88" s="91"/>
      <c r="G88" s="91"/>
      <c r="H88" s="91"/>
      <c r="I88" s="91"/>
      <c r="J88" s="91"/>
    </row>
    <row r="89" spans="1:10" ht="11.25" customHeight="1">
      <c r="A89" s="91"/>
      <c r="B89" s="91"/>
      <c r="C89" s="91"/>
      <c r="D89" s="91"/>
      <c r="F89" s="91"/>
      <c r="G89" s="91"/>
      <c r="H89" s="91"/>
      <c r="I89" s="91"/>
      <c r="J89" s="91"/>
    </row>
    <row r="90" spans="1:10" ht="11.25" customHeight="1">
      <c r="A90" s="91"/>
      <c r="B90" s="91"/>
      <c r="C90" s="91"/>
      <c r="D90" s="91"/>
      <c r="F90" s="91"/>
      <c r="G90" s="91"/>
      <c r="H90" s="91"/>
      <c r="I90" s="91"/>
      <c r="J90" s="91"/>
    </row>
    <row r="91" spans="1:10" ht="11.25" customHeight="1">
      <c r="A91" s="91"/>
      <c r="B91" s="91"/>
      <c r="C91" s="91"/>
      <c r="D91" s="91"/>
      <c r="F91" s="91"/>
      <c r="G91" s="91"/>
      <c r="H91" s="91"/>
      <c r="I91" s="91"/>
      <c r="J91" s="91"/>
    </row>
    <row r="92" spans="1:10" ht="11.25" customHeight="1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25" customHeight="1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25" customHeight="1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25" customHeight="1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25" customHeight="1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25" customHeight="1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25" customHeight="1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25" customHeight="1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25" customHeight="1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25" customHeight="1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25" customHeight="1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25" customHeight="1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25" customHeight="1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25" customHeight="1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25" customHeight="1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25" customHeight="1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25" customHeight="1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25" customHeight="1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25" customHeight="1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25" customHeight="1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25" customHeight="1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25" customHeight="1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25" customHeight="1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25" customHeight="1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25" customHeight="1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25" customHeight="1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25" customHeight="1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25" customHeight="1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25" customHeight="1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25" customHeight="1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25" customHeight="1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25" customHeight="1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25" customHeight="1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25" customHeight="1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25" customHeight="1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25" customHeight="1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25" customHeight="1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25" customHeight="1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25" customHeight="1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25" customHeight="1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25" customHeight="1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25" customHeight="1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25" customHeight="1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25" customHeight="1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25" customHeight="1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25" customHeight="1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25" customHeight="1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25" customHeight="1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25" customHeight="1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25" customHeight="1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25" customHeight="1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25" customHeight="1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25" customHeight="1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25" customHeight="1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25" customHeight="1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25" customHeight="1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25" customHeight="1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25" customHeight="1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25" customHeight="1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25" customHeight="1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25" customHeight="1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25" customHeight="1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25" customHeight="1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25" customHeight="1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25" customHeight="1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25" customHeight="1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25" customHeight="1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25" customHeight="1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25" customHeight="1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25" customHeight="1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25" customHeight="1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25" customHeight="1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25" customHeight="1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25" customHeight="1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25" customHeight="1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25" customHeight="1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25" customHeight="1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25" customHeight="1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25" customHeight="1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25" customHeight="1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25" customHeight="1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25" customHeight="1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25" customHeight="1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25" customHeight="1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25" customHeight="1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25" customHeight="1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25" customHeight="1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25" customHeight="1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25" customHeight="1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25" customHeight="1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25" customHeight="1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25" customHeight="1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25" customHeight="1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25" customHeight="1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25" customHeight="1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25" customHeight="1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25" customHeight="1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25" customHeight="1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25" customHeight="1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25" customHeight="1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25" customHeight="1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25" customHeight="1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25" customHeight="1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25" customHeight="1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25" customHeight="1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25" customHeight="1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25" customHeight="1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25" customHeight="1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25" customHeight="1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25" customHeight="1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25" customHeight="1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25" customHeight="1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25" customHeight="1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25" customHeight="1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25" customHeight="1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25" customHeight="1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25" customHeight="1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25" customHeight="1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25" customHeight="1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25" customHeight="1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25" customHeight="1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25" customHeight="1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25" customHeight="1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25" customHeight="1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25" customHeight="1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25" customHeight="1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25" customHeight="1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25" customHeight="1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25" customHeight="1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25" customHeight="1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25" customHeight="1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25" customHeight="1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25" customHeight="1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25" customHeight="1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25" customHeight="1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25" customHeight="1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25" customHeight="1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25" customHeight="1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25" customHeight="1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25" customHeight="1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25" customHeight="1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25" customHeight="1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25" customHeight="1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25" customHeight="1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25" customHeight="1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25" customHeight="1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25" customHeight="1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25" customHeight="1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25" customHeight="1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25" customHeight="1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25" customHeight="1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25" customHeight="1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25" customHeight="1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25" customHeight="1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25" customHeight="1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25" customHeight="1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25" customHeight="1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25" customHeight="1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25" customHeight="1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25" customHeight="1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25" customHeight="1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25" customHeight="1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25" customHeight="1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25" customHeight="1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25" customHeight="1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25" customHeight="1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25" customHeight="1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25" customHeight="1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25" customHeight="1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25" customHeight="1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25" customHeight="1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25" customHeight="1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25" customHeight="1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25" customHeight="1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25" customHeight="1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25" customHeight="1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25" customHeight="1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25" customHeight="1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25" customHeight="1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25" customHeight="1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25" customHeight="1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25" customHeight="1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25" customHeight="1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25" customHeight="1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25" customHeight="1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25" customHeight="1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25" customHeight="1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25" customHeight="1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25" customHeight="1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25" customHeight="1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25" customHeight="1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25" customHeight="1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25" customHeight="1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25" customHeight="1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25" customHeight="1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25" customHeight="1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25" customHeight="1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25" customHeight="1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25" customHeight="1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25" customHeight="1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25" customHeight="1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25" customHeight="1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25" customHeight="1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25" customHeight="1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25" customHeight="1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25" customHeight="1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25" customHeight="1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25" customHeight="1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25" customHeight="1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25" customHeight="1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25" customHeight="1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25" customHeight="1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25" customHeight="1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25" customHeight="1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25" customHeight="1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25" customHeight="1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25" customHeight="1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25" customHeight="1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25" customHeight="1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25" customHeight="1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25" customHeight="1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25" customHeight="1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25" customHeight="1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25" customHeight="1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25" customHeight="1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25" customHeight="1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25" customHeight="1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25" customHeight="1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25" customHeight="1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25" customHeight="1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25" customHeight="1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25" customHeight="1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25" customHeight="1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25" customHeight="1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25" customHeight="1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25" customHeight="1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25" customHeight="1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25" customHeight="1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25" customHeight="1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25" customHeight="1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25" customHeight="1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25" customHeight="1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25" customHeight="1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25" customHeight="1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25" customHeight="1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25" customHeight="1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25" customHeight="1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25" customHeight="1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25" customHeight="1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25" customHeight="1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25" customHeight="1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25" customHeight="1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25" customHeight="1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25" customHeight="1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25" customHeight="1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25" customHeight="1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25" customHeight="1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25" customHeight="1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25" customHeight="1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25" customHeight="1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25" customHeight="1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25" customHeight="1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25" customHeight="1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25" customHeight="1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25" customHeight="1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25" customHeight="1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25" customHeight="1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25" customHeight="1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25" customHeight="1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25" customHeight="1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25" customHeight="1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25" customHeight="1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25" customHeight="1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25" customHeight="1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25" customHeight="1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25" customHeight="1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25" customHeight="1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25" customHeight="1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25" customHeight="1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25" customHeight="1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25" customHeight="1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25" customHeight="1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25" customHeight="1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25" customHeight="1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25" customHeight="1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25" customHeight="1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25" customHeight="1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25" customHeight="1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25" customHeight="1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25" customHeight="1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25" customHeight="1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25" customHeight="1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25" customHeight="1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25" customHeight="1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25" customHeight="1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25" customHeight="1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25" customHeight="1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25" customHeight="1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25" customHeight="1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25" customHeight="1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25" customHeight="1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25" customHeight="1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25" customHeight="1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25" customHeight="1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25" customHeight="1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25" customHeight="1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25" customHeight="1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25" customHeight="1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25" customHeight="1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25" customHeight="1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25" customHeight="1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25" customHeight="1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25" customHeight="1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25" customHeight="1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25" customHeight="1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25" customHeight="1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25" customHeight="1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25" customHeight="1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25" customHeight="1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25" customHeight="1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25" customHeight="1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25" customHeight="1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25" customHeight="1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25" customHeight="1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25" customHeight="1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25" customHeight="1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25" customHeight="1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25" customHeight="1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25" customHeight="1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25" customHeight="1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25" customHeight="1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25" customHeight="1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25" customHeight="1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25" customHeight="1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25" customHeight="1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25" customHeight="1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25" customHeight="1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25" customHeight="1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25" customHeight="1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25" customHeight="1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25" customHeight="1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25" customHeight="1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25" customHeight="1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25" customHeight="1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25" customHeight="1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25" customHeight="1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25" customHeight="1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25" customHeight="1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25" customHeight="1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25" customHeight="1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25" customHeight="1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25" customHeight="1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25" customHeight="1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25" customHeight="1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25" customHeight="1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25" customHeight="1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25" customHeight="1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25" customHeight="1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25" customHeight="1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25" customHeight="1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25" customHeight="1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25" customHeight="1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25" customHeight="1">
      <c r="A454" s="89" t="e">
        <f>"HTP.P('&lt;"&amp;#REF!&amp;"&gt;' || "&amp;IF(MID(#REF!,1,4)="STUB","NULL","REC."&amp;#REF!)&amp;" || '&lt;/"&amp;#REF!&amp;"&gt;');"</f>
        <v>#REF!</v>
      </c>
      <c r="B454" s="91"/>
      <c r="C454" s="89" t="e">
        <f>"DECODE(C_T."&amp;#REF!&amp;", 0, NULL, C_T."&amp;#REF!&amp;") AS "&amp;#REF!&amp;","</f>
        <v>#REF!</v>
      </c>
      <c r="D454" s="91"/>
      <c r="F454" s="91"/>
      <c r="G454" s="91"/>
      <c r="H454" s="91"/>
      <c r="I454" s="91"/>
      <c r="J454" s="91"/>
    </row>
    <row r="455" spans="1:10" ht="11.25" customHeight="1">
      <c r="A455" s="89" t="e">
        <f>"HTP.P('&lt;"&amp;#REF!&amp;"&gt;' || "&amp;IF(MID(#REF!,1,4)="STUB","NULL","REC."&amp;#REF!)&amp;" || '&lt;/"&amp;#REF!&amp;"&gt;');"</f>
        <v>#REF!</v>
      </c>
      <c r="B455" s="91"/>
      <c r="C455" s="89" t="e">
        <f>"DECODE(C_T."&amp;#REF!&amp;", 0, NULL, C_T."&amp;#REF!&amp;") AS "&amp;#REF!&amp;","</f>
        <v>#REF!</v>
      </c>
      <c r="D455" s="91"/>
      <c r="F455" s="91"/>
      <c r="G455" s="91"/>
      <c r="H455" s="91"/>
      <c r="I455" s="91"/>
      <c r="J455" s="91"/>
    </row>
    <row r="456" spans="1:10" ht="11.25" customHeight="1">
      <c r="A456" s="89" t="e">
        <f>"HTP.P('&lt;"&amp;#REF!&amp;"&gt;' || "&amp;IF(MID(#REF!,1,4)="STUB","NULL","REC."&amp;#REF!)&amp;" || '&lt;/"&amp;#REF!&amp;"&gt;');"</f>
        <v>#REF!</v>
      </c>
      <c r="B456" s="91"/>
      <c r="C456" s="89" t="e">
        <f>"DECODE(C_T."&amp;#REF!&amp;", 0, NULL, C_T."&amp;#REF!&amp;") AS "&amp;#REF!&amp;","</f>
        <v>#REF!</v>
      </c>
      <c r="D456" s="91"/>
      <c r="F456" s="91"/>
      <c r="G456" s="91"/>
      <c r="H456" s="91"/>
      <c r="I456" s="91"/>
      <c r="J456" s="91"/>
    </row>
    <row r="457" spans="1:10" ht="11.25" customHeight="1">
      <c r="A457" s="89" t="e">
        <f>"HTP.P('&lt;"&amp;#REF!&amp;"&gt;' || "&amp;IF(MID(#REF!,1,4)="STUB","NULL","REC."&amp;#REF!)&amp;" || '&lt;/"&amp;#REF!&amp;"&gt;');"</f>
        <v>#REF!</v>
      </c>
      <c r="B457" s="91"/>
      <c r="C457" s="89" t="e">
        <f>"DECODE(C_T."&amp;#REF!&amp;", 0, NULL, C_T."&amp;#REF!&amp;") AS "&amp;#REF!&amp;","</f>
        <v>#REF!</v>
      </c>
      <c r="D457" s="91"/>
      <c r="F457" s="91"/>
      <c r="G457" s="91"/>
      <c r="H457" s="91"/>
      <c r="I457" s="91"/>
      <c r="J457" s="91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1"/>
      <c r="C458" s="89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1"/>
      <c r="C459" s="89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1"/>
      <c r="C460" s="89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1"/>
      <c r="C461" s="89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1"/>
      <c r="C462" s="89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1"/>
      <c r="C463" s="89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1"/>
      <c r="C464" s="89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1"/>
      <c r="C465" s="89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1"/>
      <c r="C466" s="89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1"/>
      <c r="C467" s="89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1"/>
      <c r="C468" s="89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25" customHeight="1">
      <c r="A469" s="89" t="str">
        <f>"HTP.P('&lt;"&amp;G399&amp;"&gt;' || "&amp;IF(MID(G399,1,4)="STUB","NULL","REC."&amp;G399)&amp;" || '&lt;/"&amp;G399&amp;"&gt;');"</f>
        <v>HTP.P('&lt;&gt;' || REC. || '&lt;/&gt;');</v>
      </c>
      <c r="B469" s="91"/>
      <c r="C469" s="89" t="str">
        <f>"DECODE(C_T."&amp;G399&amp;", 0, NULL, C_T."&amp;G399&amp;") AS "&amp;G399&amp;","</f>
        <v>DECODE(C_T., 0, NULL, C_T.) AS ,</v>
      </c>
      <c r="D469" s="91"/>
      <c r="F469" s="91"/>
      <c r="G469" s="91"/>
      <c r="H469" s="91"/>
      <c r="I469" s="91"/>
      <c r="J469" s="91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1"/>
      <c r="C470" s="89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1"/>
      <c r="C471" s="89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1"/>
      <c r="C472" s="89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25" customHeight="1">
      <c r="A473" s="89" t="e">
        <f>"HTP.P('&lt;"&amp;#REF!&amp;"&gt;' || "&amp;IF(MID(#REF!,1,4)="STUB","NULL","REC."&amp;#REF!)&amp;" || '&lt;/"&amp;#REF!&amp;"&gt;');"</f>
        <v>#REF!</v>
      </c>
      <c r="B473" s="91"/>
      <c r="C473" s="89" t="e">
        <f>"DECODE(C_T."&amp;#REF!&amp;", 0, NULL, C_T."&amp;#REF!&amp;") AS "&amp;#REF!&amp;","</f>
        <v>#REF!</v>
      </c>
      <c r="D473" s="91"/>
      <c r="F473" s="91"/>
      <c r="G473" s="91"/>
      <c r="H473" s="91"/>
      <c r="I473" s="91"/>
      <c r="J473" s="91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1"/>
      <c r="C474" s="89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1"/>
      <c r="C475" s="89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1"/>
      <c r="C476" s="89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1"/>
      <c r="C477" s="89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1"/>
      <c r="C478" s="89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1"/>
      <c r="C479" s="89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1"/>
      <c r="C480" s="89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1"/>
      <c r="C481" s="89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1"/>
      <c r="C482" s="89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1"/>
      <c r="C483" s="89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1"/>
      <c r="C484" s="89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1"/>
      <c r="C485" s="89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1"/>
      <c r="C486" s="89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1"/>
      <c r="C487" s="89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1"/>
      <c r="C488" s="89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1"/>
      <c r="C489" s="89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1"/>
      <c r="C490" s="89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1"/>
      <c r="C491" s="89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1"/>
      <c r="C492" s="89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1"/>
      <c r="C493" s="89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1"/>
      <c r="C494" s="89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1"/>
      <c r="C495" s="89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1"/>
      <c r="C496" s="89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1"/>
      <c r="C497" s="89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1"/>
      <c r="C498" s="89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1"/>
      <c r="C499" s="89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1"/>
      <c r="C500" s="89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1"/>
      <c r="C501" s="89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1"/>
      <c r="C502" s="89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1"/>
      <c r="C503" s="89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1"/>
      <c r="C504" s="89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1"/>
      <c r="C505" s="89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1"/>
      <c r="C506" s="89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1"/>
      <c r="C507" s="89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1"/>
      <c r="C508" s="89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1"/>
      <c r="C509" s="89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1"/>
      <c r="C510" s="89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1"/>
      <c r="C511" s="89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1"/>
      <c r="C512" s="89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1"/>
      <c r="C513" s="89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1"/>
      <c r="C514" s="89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1"/>
      <c r="C515" s="89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1"/>
      <c r="C516" s="89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1"/>
      <c r="C517" s="89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1"/>
      <c r="C518" s="89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1"/>
      <c r="C519" s="89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1"/>
      <c r="C520" s="89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1"/>
      <c r="C521" s="89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1"/>
      <c r="C522" s="89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1"/>
      <c r="C523" s="89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1"/>
      <c r="C524" s="89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1"/>
      <c r="C525" s="89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1"/>
      <c r="C526" s="89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1"/>
      <c r="C527" s="89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1"/>
      <c r="C528" s="89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1"/>
      <c r="C529" s="89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1"/>
      <c r="C530" s="89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1"/>
      <c r="C531" s="89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1"/>
      <c r="C532" s="89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1"/>
      <c r="C533" s="89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1"/>
      <c r="C534" s="89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1"/>
      <c r="C535" s="89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1"/>
      <c r="C536" s="89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1"/>
      <c r="C537" s="89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1"/>
      <c r="C538" s="89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1"/>
      <c r="C539" s="89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1"/>
      <c r="C540" s="89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1"/>
      <c r="C541" s="89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1"/>
      <c r="C542" s="89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1"/>
      <c r="C543" s="89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1"/>
      <c r="C544" s="89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1"/>
      <c r="C545" s="89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1"/>
      <c r="C546" s="89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1"/>
      <c r="C547" s="89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1"/>
      <c r="C548" s="89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1"/>
      <c r="C549" s="89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1"/>
      <c r="C550" s="89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1"/>
      <c r="C551" s="89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1"/>
      <c r="C552" s="89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1"/>
      <c r="C553" s="89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1"/>
      <c r="C554" s="89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1"/>
      <c r="C555" s="89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1"/>
      <c r="C556" s="89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1"/>
      <c r="C557" s="89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1"/>
      <c r="C558" s="89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1"/>
      <c r="C559" s="89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1"/>
      <c r="C560" s="89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1"/>
      <c r="C561" s="89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1"/>
      <c r="C562" s="89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1"/>
      <c r="C563" s="89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1"/>
      <c r="C564" s="89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1"/>
      <c r="C565" s="89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1"/>
      <c r="C566" s="89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1"/>
      <c r="C567" s="89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1"/>
      <c r="C568" s="89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1"/>
      <c r="C569" s="89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1"/>
      <c r="C570" s="89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1"/>
      <c r="C571" s="89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1"/>
      <c r="C572" s="89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1"/>
      <c r="C573" s="89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1"/>
      <c r="C574" s="89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1"/>
      <c r="C575" s="89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1"/>
      <c r="C576" s="89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1"/>
      <c r="C577" s="89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1"/>
      <c r="C578" s="89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1"/>
      <c r="C579" s="89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1"/>
      <c r="C580" s="89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1"/>
      <c r="C581" s="89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1"/>
      <c r="C582" s="89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1"/>
      <c r="C583" s="89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1"/>
      <c r="C584" s="89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1"/>
      <c r="C585" s="89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1"/>
      <c r="C586" s="89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1"/>
      <c r="C587" s="89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1"/>
      <c r="C588" s="89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1"/>
      <c r="C589" s="89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1"/>
      <c r="C590" s="89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1"/>
      <c r="C591" s="89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1"/>
      <c r="C592" s="89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1"/>
      <c r="C593" s="89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1"/>
      <c r="C594" s="89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1"/>
      <c r="C595" s="89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1"/>
      <c r="C596" s="89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1"/>
      <c r="C597" s="89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1"/>
      <c r="C598" s="89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1"/>
      <c r="C599" s="89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1"/>
      <c r="C600" s="89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1"/>
      <c r="C601" s="89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1"/>
      <c r="C602" s="89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1"/>
      <c r="C603" s="89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1"/>
      <c r="C604" s="89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1"/>
      <c r="C605" s="89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1"/>
      <c r="C606" s="89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1"/>
      <c r="C607" s="89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1"/>
      <c r="C608" s="89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1"/>
      <c r="C609" s="89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1"/>
      <c r="C610" s="89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1"/>
      <c r="C611" s="89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1"/>
      <c r="C612" s="89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1"/>
      <c r="C613" s="89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1"/>
      <c r="C614" s="89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1"/>
      <c r="C615" s="89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1"/>
      <c r="C616" s="89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1"/>
      <c r="C617" s="89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1"/>
      <c r="C618" s="89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1"/>
      <c r="C619" s="89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1"/>
      <c r="C620" s="89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1"/>
      <c r="C621" s="89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1"/>
      <c r="C622" s="89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1"/>
      <c r="C623" s="89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1"/>
      <c r="C624" s="89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1"/>
      <c r="C625" s="89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1"/>
      <c r="C626" s="89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1"/>
      <c r="C627" s="89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1"/>
      <c r="C628" s="89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1"/>
      <c r="C629" s="89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1"/>
      <c r="C630" s="89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1"/>
      <c r="C631" s="89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1"/>
      <c r="C632" s="89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1"/>
      <c r="C633" s="89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1"/>
      <c r="C634" s="89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1"/>
      <c r="C635" s="89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1"/>
      <c r="C636" s="89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1"/>
      <c r="C637" s="89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25" customHeight="1">
      <c r="A638" s="91"/>
      <c r="B638" s="91"/>
      <c r="C638" s="91"/>
      <c r="D638" s="91"/>
      <c r="F638" s="91"/>
      <c r="G638" s="91"/>
      <c r="H638" s="91"/>
      <c r="I638" s="91"/>
      <c r="J638" s="91"/>
    </row>
    <row r="639" spans="1:10" ht="11.25" customHeight="1">
      <c r="A639" s="91"/>
      <c r="B639" s="91"/>
      <c r="C639" s="91"/>
      <c r="D639" s="91"/>
      <c r="F639" s="91"/>
      <c r="G639" s="91"/>
      <c r="H639" s="91"/>
      <c r="I639" s="91"/>
      <c r="J639" s="91"/>
    </row>
    <row r="640" spans="1:10" ht="11.25" customHeight="1">
      <c r="A640" s="91"/>
      <c r="B640" s="91"/>
      <c r="C640" s="91"/>
      <c r="D640" s="91"/>
      <c r="F640" s="91"/>
      <c r="G640" s="91"/>
      <c r="H640" s="91"/>
      <c r="I640" s="91"/>
      <c r="J640" s="91"/>
    </row>
    <row r="641" spans="1:10" ht="11.25" customHeight="1">
      <c r="A641" s="91"/>
      <c r="B641" s="91"/>
      <c r="C641" s="91"/>
      <c r="D641" s="91"/>
      <c r="F641" s="91"/>
      <c r="G641" s="91"/>
      <c r="H641" s="91"/>
      <c r="I641" s="91"/>
      <c r="J641" s="91"/>
    </row>
    <row r="642" spans="1:10" ht="11.25" customHeight="1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25" customHeight="1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25" customHeight="1">
      <c r="A644" s="89" t="e">
        <f>"HTP.P('&lt;"&amp;#REF!&amp;"&gt;' || "&amp;IF(MID(#REF!,1,6)="L_STUB","NULL","REC."&amp;#REF!)&amp;" || '&lt;/"&amp;#REF!&amp;"&gt;');"</f>
        <v>#REF!</v>
      </c>
      <c r="B644" s="91"/>
      <c r="C644" s="89" t="e">
        <f>"DECODE(C_T."&amp;#REF!&amp;", 0, NULL, C_T."&amp;#REF!&amp;") AS "&amp;#REF!&amp;","</f>
        <v>#REF!</v>
      </c>
      <c r="D644" s="91"/>
      <c r="F644" s="91"/>
      <c r="G644" s="91"/>
      <c r="H644" s="91"/>
      <c r="I644" s="91"/>
      <c r="J644" s="91"/>
    </row>
    <row r="645" spans="1:10" ht="11.25" customHeight="1">
      <c r="A645" s="89" t="e">
        <f>"HTP.P('&lt;"&amp;#REF!&amp;"&gt;' || "&amp;IF(MID(#REF!,1,6)="L_STUB","NULL","REC."&amp;#REF!)&amp;" || '&lt;/"&amp;#REF!&amp;"&gt;');"</f>
        <v>#REF!</v>
      </c>
      <c r="B645" s="91"/>
      <c r="C645" s="89" t="e">
        <f>"DECODE(C_T."&amp;#REF!&amp;", 0, NULL, C_T."&amp;#REF!&amp;") AS "&amp;#REF!&amp;","</f>
        <v>#REF!</v>
      </c>
      <c r="D645" s="91"/>
      <c r="F645" s="91"/>
      <c r="G645" s="91"/>
      <c r="H645" s="91"/>
      <c r="I645" s="91"/>
      <c r="J645" s="91"/>
    </row>
    <row r="646" spans="1:10" ht="11.25" customHeight="1">
      <c r="A646" s="89" t="e">
        <f>"HTP.P('&lt;"&amp;#REF!&amp;"&gt;' || "&amp;IF(MID(#REF!,1,6)="L_STUB","NULL","REC."&amp;#REF!)&amp;" || '&lt;/"&amp;#REF!&amp;"&gt;');"</f>
        <v>#REF!</v>
      </c>
      <c r="B646" s="91"/>
      <c r="C646" s="89" t="e">
        <f>"DECODE(C_T."&amp;#REF!&amp;", 0, NULL, C_T."&amp;#REF!&amp;") AS "&amp;#REF!&amp;","</f>
        <v>#REF!</v>
      </c>
      <c r="D646" s="91"/>
      <c r="F646" s="91"/>
      <c r="G646" s="91"/>
      <c r="H646" s="91"/>
      <c r="I646" s="91"/>
      <c r="J646" s="91"/>
    </row>
    <row r="647" spans="1:10" ht="11.25" customHeight="1">
      <c r="A647" s="89" t="e">
        <f>"HTP.P('&lt;"&amp;#REF!&amp;"&gt;' || "&amp;IF(MID(#REF!,1,6)="L_STUB","NULL","REC."&amp;#REF!)&amp;" || '&lt;/"&amp;#REF!&amp;"&gt;');"</f>
        <v>#REF!</v>
      </c>
      <c r="B647" s="91"/>
      <c r="C647" s="89" t="e">
        <f>"DECODE(C_T."&amp;#REF!&amp;", 0, NULL, C_T."&amp;#REF!&amp;") AS "&amp;#REF!&amp;","</f>
        <v>#REF!</v>
      </c>
      <c r="D647" s="91"/>
      <c r="F647" s="91"/>
      <c r="G647" s="91"/>
      <c r="H647" s="91"/>
      <c r="I647" s="91"/>
      <c r="J647" s="91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1"/>
      <c r="C648" s="89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1"/>
      <c r="C649" s="89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1"/>
      <c r="C650" s="89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1"/>
      <c r="C651" s="89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1"/>
      <c r="C652" s="89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1"/>
      <c r="C653" s="89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1"/>
      <c r="C654" s="89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1"/>
      <c r="C655" s="89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1"/>
      <c r="C656" s="89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1"/>
      <c r="C657" s="89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1"/>
      <c r="C658" s="89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1"/>
      <c r="C659" s="89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1"/>
      <c r="C660" s="89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1"/>
      <c r="C661" s="89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1"/>
      <c r="C662" s="89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1"/>
      <c r="C663" s="89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1"/>
      <c r="C664" s="89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1"/>
      <c r="C665" s="89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1"/>
      <c r="C666" s="89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1"/>
      <c r="C667" s="89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1"/>
      <c r="C668" s="89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1"/>
      <c r="C669" s="89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1"/>
      <c r="C670" s="89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1"/>
      <c r="C671" s="89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1"/>
      <c r="C672" s="89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1"/>
      <c r="C673" s="89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1"/>
      <c r="C674" s="89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1"/>
      <c r="C675" s="89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1"/>
      <c r="C676" s="89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1"/>
      <c r="C677" s="89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1"/>
      <c r="C678" s="89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1"/>
      <c r="C679" s="89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1"/>
      <c r="C680" s="89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1"/>
      <c r="C681" s="89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1"/>
      <c r="C682" s="89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1"/>
      <c r="C683" s="89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1"/>
      <c r="C684" s="89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1"/>
      <c r="C685" s="89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1"/>
      <c r="C686" s="89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1"/>
      <c r="C687" s="89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1"/>
      <c r="C688" s="89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1"/>
      <c r="C689" s="89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1"/>
      <c r="C690" s="89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1"/>
      <c r="C691" s="89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1"/>
      <c r="C692" s="89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1"/>
      <c r="C693" s="89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1"/>
      <c r="C694" s="89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1"/>
      <c r="C695" s="89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1"/>
      <c r="C696" s="89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1"/>
      <c r="C697" s="89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1"/>
      <c r="C698" s="89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1"/>
      <c r="C699" s="89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1"/>
      <c r="C700" s="89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1"/>
      <c r="C701" s="89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1"/>
      <c r="C702" s="89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1"/>
      <c r="C703" s="89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1"/>
      <c r="C704" s="89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1"/>
      <c r="C705" s="89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1"/>
      <c r="C706" s="89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1"/>
      <c r="C707" s="89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1"/>
      <c r="C708" s="89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1"/>
      <c r="C709" s="89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1"/>
      <c r="C710" s="89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1"/>
      <c r="C711" s="89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1"/>
      <c r="C712" s="89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1"/>
      <c r="C713" s="89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1"/>
      <c r="C714" s="89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1"/>
      <c r="C715" s="89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1"/>
      <c r="C716" s="89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1"/>
      <c r="C717" s="89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1"/>
      <c r="C718" s="89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1"/>
      <c r="C719" s="89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1"/>
      <c r="C720" s="89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1"/>
      <c r="C721" s="89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1"/>
      <c r="C722" s="89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1"/>
      <c r="C723" s="89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1"/>
      <c r="C724" s="89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1"/>
      <c r="C725" s="89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1"/>
      <c r="C726" s="89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1"/>
      <c r="C727" s="89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1"/>
      <c r="C728" s="89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1"/>
      <c r="C729" s="89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1"/>
      <c r="C730" s="89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1"/>
      <c r="C731" s="89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1"/>
      <c r="C732" s="89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1"/>
      <c r="C733" s="89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1"/>
      <c r="C734" s="89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1"/>
      <c r="C735" s="89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1"/>
      <c r="C736" s="89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1"/>
      <c r="C737" s="89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1"/>
      <c r="C738" s="89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1"/>
      <c r="C739" s="89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1"/>
      <c r="C740" s="89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1"/>
      <c r="C741" s="89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1"/>
      <c r="C742" s="89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1"/>
      <c r="C743" s="89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1"/>
      <c r="C744" s="89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1"/>
      <c r="C745" s="89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1"/>
      <c r="C746" s="89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1"/>
      <c r="C747" s="89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1"/>
      <c r="C748" s="89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1"/>
      <c r="C749" s="89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1"/>
      <c r="C750" s="89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1"/>
      <c r="C751" s="89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1"/>
      <c r="C752" s="89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1"/>
      <c r="C753" s="89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1"/>
      <c r="C754" s="89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25" customHeight="1">
      <c r="A755" s="91"/>
      <c r="B755" s="91"/>
      <c r="C755" s="91"/>
      <c r="D755" s="91"/>
      <c r="F755" s="91"/>
      <c r="G755" s="91"/>
      <c r="H755" s="91"/>
      <c r="I755" s="91"/>
      <c r="J755" s="91"/>
    </row>
    <row r="756" spans="1:10" ht="11.25" customHeight="1">
      <c r="A756" s="91"/>
      <c r="B756" s="91"/>
      <c r="C756" s="91"/>
      <c r="D756" s="91"/>
      <c r="F756" s="91"/>
      <c r="G756" s="91"/>
      <c r="H756" s="91"/>
      <c r="I756" s="91"/>
      <c r="J756" s="91"/>
    </row>
    <row r="757" spans="1:10" ht="11.25" customHeight="1">
      <c r="A757" s="91"/>
      <c r="B757" s="91"/>
      <c r="C757" s="91"/>
      <c r="D757" s="91"/>
      <c r="F757" s="91"/>
      <c r="G757" s="91"/>
      <c r="H757" s="91"/>
      <c r="I757" s="91"/>
      <c r="J757" s="91"/>
    </row>
    <row r="758" spans="1:10" ht="11.25" customHeight="1">
      <c r="A758" s="91"/>
      <c r="B758" s="91"/>
      <c r="C758" s="91"/>
      <c r="D758" s="91"/>
      <c r="F758" s="91"/>
      <c r="G758" s="91"/>
      <c r="H758" s="91"/>
      <c r="I758" s="91"/>
      <c r="J758" s="91"/>
    </row>
    <row r="759" spans="1:10" ht="11.25" customHeight="1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25" customHeight="1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25" customHeight="1">
      <c r="A761" s="89" t="e">
        <f>"HTP.P('&lt;"&amp;#REF!&amp;"&gt;' || "&amp;IF(MID(#REF!,1,6)="L_STUB","NULL","REC."&amp;#REF!)&amp;" || '&lt;/"&amp;#REF!&amp;"&gt;');"</f>
        <v>#REF!</v>
      </c>
      <c r="B761" s="91"/>
      <c r="C761" s="89" t="e">
        <f>"DECODE(C_T."&amp;#REF!&amp;", 0, NULL, C_T."&amp;#REF!&amp;") AS "&amp;#REF!&amp;","</f>
        <v>#REF!</v>
      </c>
      <c r="D761" s="91"/>
      <c r="F761" s="91"/>
      <c r="G761" s="91"/>
      <c r="H761" s="91"/>
      <c r="I761" s="91"/>
      <c r="J761" s="91"/>
    </row>
    <row r="762" spans="1:10" ht="11.25" customHeight="1">
      <c r="A762" s="89" t="e">
        <f>"HTP.P('&lt;"&amp;#REF!&amp;"&gt;' || "&amp;IF(MID(#REF!,1,6)="L_STUB","NULL","REC."&amp;#REF!)&amp;" || '&lt;/"&amp;#REF!&amp;"&gt;');"</f>
        <v>#REF!</v>
      </c>
      <c r="B762" s="91"/>
      <c r="C762" s="89" t="e">
        <f>"DECODE(C_T."&amp;#REF!&amp;", 0, NULL, C_T."&amp;#REF!&amp;") AS "&amp;#REF!&amp;","</f>
        <v>#REF!</v>
      </c>
      <c r="D762" s="91"/>
      <c r="F762" s="91"/>
      <c r="G762" s="91"/>
      <c r="H762" s="91"/>
      <c r="I762" s="91"/>
      <c r="J762" s="91"/>
    </row>
    <row r="763" spans="1:10" ht="11.25" customHeight="1">
      <c r="A763" s="89" t="e">
        <f>"HTP.P('&lt;"&amp;#REF!&amp;"&gt;' || "&amp;IF(MID(#REF!,1,6)="L_STUB","NULL","REC."&amp;#REF!)&amp;" || '&lt;/"&amp;#REF!&amp;"&gt;');"</f>
        <v>#REF!</v>
      </c>
      <c r="B763" s="91"/>
      <c r="C763" s="89" t="e">
        <f>"DECODE(C_T."&amp;#REF!&amp;", 0, NULL, C_T."&amp;#REF!&amp;") AS "&amp;#REF!&amp;","</f>
        <v>#REF!</v>
      </c>
      <c r="D763" s="91"/>
      <c r="F763" s="91"/>
      <c r="G763" s="91"/>
      <c r="H763" s="91"/>
      <c r="I763" s="91"/>
      <c r="J763" s="91"/>
    </row>
    <row r="764" spans="1:10" ht="11.25" customHeight="1">
      <c r="A764" s="89" t="e">
        <f>"HTP.P('&lt;"&amp;#REF!&amp;"&gt;' || "&amp;IF(MID(#REF!,1,6)="L_STUB","NULL","REC."&amp;#REF!)&amp;" || '&lt;/"&amp;#REF!&amp;"&gt;');"</f>
        <v>#REF!</v>
      </c>
      <c r="B764" s="91"/>
      <c r="C764" s="89" t="e">
        <f>"DECODE(C_T."&amp;#REF!&amp;", 0, NULL, C_T."&amp;#REF!&amp;") AS "&amp;#REF!&amp;","</f>
        <v>#REF!</v>
      </c>
      <c r="D764" s="91"/>
      <c r="F764" s="91"/>
      <c r="G764" s="91"/>
      <c r="H764" s="91"/>
      <c r="I764" s="91"/>
      <c r="J764" s="91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1"/>
      <c r="C765" s="89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1"/>
      <c r="C766" s="89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1"/>
      <c r="C767" s="89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1"/>
      <c r="C768" s="89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1"/>
      <c r="C769" s="89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1"/>
      <c r="C770" s="89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1"/>
      <c r="C771" s="89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1"/>
      <c r="C772" s="89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1"/>
      <c r="C773" s="89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1"/>
      <c r="C774" s="89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1"/>
      <c r="C775" s="89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1"/>
      <c r="C776" s="89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1"/>
      <c r="C777" s="89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1"/>
      <c r="C778" s="89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1"/>
      <c r="C779" s="89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1"/>
      <c r="C780" s="89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1"/>
      <c r="C781" s="89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1"/>
      <c r="C782" s="89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1"/>
      <c r="C783" s="89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1"/>
      <c r="C784" s="89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1"/>
      <c r="C785" s="89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1"/>
      <c r="C786" s="89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1"/>
      <c r="C787" s="89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1"/>
      <c r="C788" s="89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1"/>
      <c r="C789" s="89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1"/>
      <c r="C790" s="89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1"/>
      <c r="C791" s="89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1"/>
      <c r="C792" s="89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1"/>
      <c r="C793" s="89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1"/>
      <c r="C794" s="89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1"/>
      <c r="C795" s="89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1"/>
      <c r="C796" s="89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1"/>
      <c r="C797" s="89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1"/>
      <c r="C798" s="89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1"/>
      <c r="C799" s="89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1"/>
      <c r="C800" s="89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1"/>
      <c r="C801" s="89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1"/>
      <c r="C802" s="89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1"/>
      <c r="C803" s="89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1"/>
      <c r="C804" s="89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1"/>
      <c r="C805" s="89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1"/>
      <c r="C806" s="89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1"/>
      <c r="C807" s="89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1"/>
      <c r="C808" s="89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1"/>
      <c r="C809" s="89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1"/>
      <c r="C810" s="89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1"/>
      <c r="C811" s="89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1"/>
      <c r="C812" s="89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1"/>
      <c r="C813" s="89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1"/>
      <c r="C814" s="89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1"/>
      <c r="C815" s="89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1"/>
      <c r="C816" s="89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1"/>
      <c r="C817" s="89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1"/>
      <c r="C818" s="89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1"/>
      <c r="C819" s="89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1"/>
      <c r="C820" s="89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1"/>
      <c r="C821" s="89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1"/>
      <c r="C822" s="89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1"/>
      <c r="C823" s="89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1"/>
      <c r="C824" s="89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1"/>
      <c r="C825" s="89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1"/>
      <c r="C826" s="89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1"/>
      <c r="C827" s="89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1"/>
      <c r="C828" s="89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1"/>
      <c r="C829" s="89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1"/>
      <c r="C830" s="89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25" customHeight="1">
      <c r="A831" s="91"/>
      <c r="B831" s="91"/>
      <c r="C831" s="91"/>
      <c r="D831" s="91"/>
      <c r="F831" s="91"/>
      <c r="G831" s="91"/>
      <c r="H831" s="91"/>
      <c r="I831" s="91"/>
      <c r="J831" s="91"/>
    </row>
    <row r="832" spans="1:10" ht="11.25" customHeight="1">
      <c r="A832" s="91"/>
      <c r="B832" s="91"/>
      <c r="C832" s="91"/>
      <c r="D832" s="91"/>
      <c r="F832" s="91"/>
      <c r="G832" s="91"/>
      <c r="H832" s="91"/>
      <c r="I832" s="91"/>
      <c r="J832" s="91"/>
    </row>
    <row r="833" spans="1:10" ht="11.25" customHeight="1">
      <c r="A833" s="91"/>
      <c r="B833" s="91"/>
      <c r="C833" s="91"/>
      <c r="D833" s="91"/>
      <c r="F833" s="91"/>
      <c r="G833" s="91"/>
      <c r="H833" s="91"/>
      <c r="I833" s="91"/>
      <c r="J833" s="91"/>
    </row>
    <row r="834" spans="1:10" ht="11.25" customHeight="1">
      <c r="A834" s="91"/>
      <c r="B834" s="91"/>
      <c r="C834" s="91"/>
      <c r="D834" s="91"/>
      <c r="F834" s="91"/>
      <c r="G834" s="91"/>
      <c r="H834" s="91"/>
      <c r="I834" s="91"/>
      <c r="J834" s="91"/>
    </row>
    <row r="835" spans="1:10" ht="11.25" customHeight="1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25" customHeight="1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25" customHeight="1">
      <c r="A837" s="89" t="e">
        <f>"HTP.P('&lt;"&amp;#REF!&amp;"&gt;' || "&amp;IF(MID(#REF!,1,6)="L_STUB","NULL","REC."&amp;#REF!)&amp;" || '&lt;/"&amp;#REF!&amp;"&gt;');"</f>
        <v>#REF!</v>
      </c>
      <c r="B837" s="91"/>
      <c r="C837" s="89" t="e">
        <f>"DECODE(C_T."&amp;#REF!&amp;", 0, NULL, C_T."&amp;#REF!&amp;") AS "&amp;#REF!&amp;","</f>
        <v>#REF!</v>
      </c>
      <c r="D837" s="91"/>
      <c r="F837" s="91"/>
      <c r="G837" s="91"/>
      <c r="H837" s="91"/>
      <c r="I837" s="91"/>
      <c r="J837" s="91"/>
    </row>
    <row r="838" spans="1:10" ht="11.25" customHeight="1">
      <c r="A838" s="89" t="e">
        <f>"HTP.P('&lt;"&amp;#REF!&amp;"&gt;' || "&amp;IF(MID(#REF!,1,6)="L_STUB","NULL","REC."&amp;#REF!)&amp;" || '&lt;/"&amp;#REF!&amp;"&gt;');"</f>
        <v>#REF!</v>
      </c>
      <c r="B838" s="91"/>
      <c r="C838" s="89" t="e">
        <f>"DECODE(C_T."&amp;#REF!&amp;", 0, NULL, C_T."&amp;#REF!&amp;") AS "&amp;#REF!&amp;","</f>
        <v>#REF!</v>
      </c>
      <c r="D838" s="91"/>
      <c r="F838" s="91"/>
      <c r="G838" s="91"/>
      <c r="H838" s="91"/>
      <c r="I838" s="91"/>
      <c r="J838" s="91"/>
    </row>
    <row r="839" spans="1:10" ht="11.25" customHeight="1">
      <c r="A839" s="89" t="e">
        <f>"HTP.P('&lt;"&amp;#REF!&amp;"&gt;' || "&amp;IF(MID(#REF!,1,6)="L_STUB","NULL","REC."&amp;#REF!)&amp;" || '&lt;/"&amp;#REF!&amp;"&gt;');"</f>
        <v>#REF!</v>
      </c>
      <c r="B839" s="91"/>
      <c r="C839" s="89" t="e">
        <f>"DECODE(C_T."&amp;#REF!&amp;", 0, NULL, C_T."&amp;#REF!&amp;") AS "&amp;#REF!&amp;","</f>
        <v>#REF!</v>
      </c>
      <c r="D839" s="91"/>
      <c r="F839" s="91"/>
      <c r="G839" s="91"/>
      <c r="H839" s="91"/>
      <c r="I839" s="91"/>
      <c r="J839" s="91"/>
    </row>
    <row r="840" spans="1:10" ht="11.25" customHeight="1">
      <c r="A840" s="89" t="e">
        <f>"HTP.P('&lt;"&amp;#REF!&amp;"&gt;' || "&amp;IF(MID(#REF!,1,6)="L_STUB","NULL","REC."&amp;#REF!)&amp;" || '&lt;/"&amp;#REF!&amp;"&gt;');"</f>
        <v>#REF!</v>
      </c>
      <c r="B840" s="91"/>
      <c r="C840" s="89" t="e">
        <f>"DECODE(C_T."&amp;#REF!&amp;", 0, NULL, C_T."&amp;#REF!&amp;") AS "&amp;#REF!&amp;","</f>
        <v>#REF!</v>
      </c>
      <c r="D840" s="91"/>
      <c r="F840" s="91"/>
      <c r="G840" s="91"/>
      <c r="H840" s="91"/>
      <c r="I840" s="91"/>
      <c r="J840" s="91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1"/>
      <c r="C841" s="89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1"/>
      <c r="C842" s="89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1"/>
      <c r="C843" s="89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1"/>
      <c r="C844" s="89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1"/>
      <c r="C845" s="89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1"/>
      <c r="C846" s="89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1"/>
      <c r="C847" s="89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1"/>
      <c r="C848" s="89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1"/>
      <c r="C849" s="89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1"/>
      <c r="C850" s="89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1"/>
      <c r="C851" s="89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1"/>
      <c r="C852" s="89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1"/>
      <c r="C853" s="89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1"/>
      <c r="C854" s="89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1"/>
      <c r="C855" s="89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1"/>
      <c r="C856" s="89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1"/>
      <c r="C857" s="89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1"/>
      <c r="C858" s="89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1"/>
      <c r="C859" s="89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1"/>
      <c r="C860" s="89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1"/>
      <c r="C861" s="89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1"/>
      <c r="C862" s="89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1"/>
      <c r="C863" s="89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1"/>
      <c r="C864" s="89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1"/>
      <c r="C865" s="89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1"/>
      <c r="C866" s="89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1"/>
      <c r="C867" s="89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1"/>
      <c r="C868" s="89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1"/>
      <c r="C869" s="89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1"/>
      <c r="C870" s="89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1"/>
      <c r="C871" s="89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1"/>
      <c r="C872" s="89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25" customHeight="1">
      <c r="A873" s="91"/>
      <c r="B873" s="91"/>
      <c r="C873" s="91"/>
      <c r="D873" s="91"/>
      <c r="F873" s="91"/>
      <c r="G873" s="91"/>
      <c r="H873" s="91"/>
      <c r="I873" s="91"/>
      <c r="J873" s="91"/>
    </row>
    <row r="874" spans="1:10" ht="11.25" customHeight="1">
      <c r="A874" s="91"/>
      <c r="B874" s="91"/>
      <c r="C874" s="91"/>
      <c r="D874" s="91"/>
      <c r="F874" s="91"/>
      <c r="G874" s="91"/>
      <c r="H874" s="91"/>
      <c r="I874" s="91"/>
      <c r="J874" s="91"/>
    </row>
    <row r="875" spans="1:10" ht="11.25" customHeight="1">
      <c r="A875" s="91"/>
      <c r="B875" s="91"/>
      <c r="C875" s="91"/>
      <c r="D875" s="91"/>
      <c r="F875" s="91"/>
      <c r="G875" s="91"/>
      <c r="H875" s="91"/>
      <c r="I875" s="91"/>
      <c r="J875" s="91"/>
    </row>
    <row r="876" spans="1:10" ht="11.25" customHeight="1">
      <c r="A876" s="91"/>
      <c r="B876" s="91"/>
      <c r="C876" s="91"/>
      <c r="D876" s="91"/>
      <c r="F876" s="91"/>
      <c r="G876" s="91"/>
      <c r="H876" s="91"/>
      <c r="I876" s="91"/>
      <c r="J876" s="91"/>
    </row>
    <row r="877" spans="1:10" ht="11.25" customHeight="1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25" customHeight="1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25" customHeight="1">
      <c r="A879" s="89" t="e">
        <f>"HTP.P('&lt;"&amp;#REF!&amp;"&gt;' || "&amp;IF(MID(#REF!,1,6)="L_STUB","NULL","REC."&amp;#REF!)&amp;" || '&lt;/"&amp;#REF!&amp;"&gt;');"</f>
        <v>#REF!</v>
      </c>
      <c r="B879" s="91"/>
      <c r="C879" s="89" t="e">
        <f>"DECODE(C_T."&amp;#REF!&amp;", 0, NULL, C_T."&amp;#REF!&amp;") AS "&amp;#REF!&amp;","</f>
        <v>#REF!</v>
      </c>
      <c r="D879" s="91"/>
      <c r="F879" s="91"/>
      <c r="G879" s="91"/>
      <c r="H879" s="91"/>
      <c r="I879" s="91"/>
      <c r="J879" s="91"/>
    </row>
    <row r="880" spans="1:10" ht="11.25" customHeight="1">
      <c r="A880" s="89" t="e">
        <f>"HTP.P('&lt;"&amp;#REF!&amp;"&gt;' || "&amp;IF(MID(#REF!,1,6)="L_STUB","NULL","REC."&amp;#REF!)&amp;" || '&lt;/"&amp;#REF!&amp;"&gt;');"</f>
        <v>#REF!</v>
      </c>
      <c r="B880" s="91"/>
      <c r="C880" s="89" t="e">
        <f>"DECODE(C_T."&amp;#REF!&amp;", 0, NULL, C_T."&amp;#REF!&amp;") AS "&amp;#REF!&amp;","</f>
        <v>#REF!</v>
      </c>
      <c r="D880" s="91"/>
      <c r="F880" s="91"/>
      <c r="G880" s="91"/>
      <c r="H880" s="91"/>
      <c r="I880" s="91"/>
      <c r="J880" s="91"/>
    </row>
    <row r="881" spans="1:10" ht="11.25" customHeight="1">
      <c r="A881" s="89" t="e">
        <f>"HTP.P('&lt;"&amp;#REF!&amp;"&gt;' || "&amp;IF(MID(#REF!,1,6)="L_STUB","NULL","REC."&amp;#REF!)&amp;" || '&lt;/"&amp;#REF!&amp;"&gt;');"</f>
        <v>#REF!</v>
      </c>
      <c r="B881" s="91"/>
      <c r="C881" s="89" t="e">
        <f>"DECODE(C_T."&amp;#REF!&amp;", 0, NULL, C_T."&amp;#REF!&amp;") AS "&amp;#REF!&amp;","</f>
        <v>#REF!</v>
      </c>
      <c r="D881" s="91"/>
      <c r="F881" s="91"/>
      <c r="G881" s="91"/>
      <c r="H881" s="91"/>
      <c r="I881" s="91"/>
      <c r="J881" s="91"/>
    </row>
    <row r="882" spans="1:10" ht="11.25" customHeight="1">
      <c r="A882" s="89" t="e">
        <f>"HTP.P('&lt;"&amp;#REF!&amp;"&gt;' || "&amp;IF(MID(#REF!,1,6)="L_STUB","NULL","REC."&amp;#REF!)&amp;" || '&lt;/"&amp;#REF!&amp;"&gt;');"</f>
        <v>#REF!</v>
      </c>
      <c r="B882" s="91"/>
      <c r="C882" s="89" t="e">
        <f>"DECODE(C_T."&amp;#REF!&amp;", 0, NULL, C_T."&amp;#REF!&amp;") AS "&amp;#REF!&amp;","</f>
        <v>#REF!</v>
      </c>
      <c r="D882" s="91"/>
      <c r="F882" s="91"/>
      <c r="G882" s="91"/>
      <c r="H882" s="91"/>
      <c r="I882" s="91"/>
      <c r="J882" s="91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1"/>
      <c r="C883" s="89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1"/>
      <c r="C884" s="89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1"/>
      <c r="C885" s="89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1"/>
      <c r="C886" s="89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1"/>
      <c r="C887" s="89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1"/>
      <c r="C888" s="89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1"/>
      <c r="C889" s="89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1"/>
      <c r="C890" s="89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1"/>
      <c r="C891" s="89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1"/>
      <c r="C892" s="89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1"/>
      <c r="C893" s="89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1"/>
      <c r="C894" s="89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1"/>
      <c r="C895" s="89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1"/>
      <c r="C896" s="89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1"/>
      <c r="C897" s="89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1"/>
      <c r="C898" s="89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1"/>
      <c r="C899" s="89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1"/>
      <c r="C900" s="89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1"/>
      <c r="C901" s="89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1"/>
      <c r="C902" s="89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1"/>
      <c r="C903" s="89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1"/>
      <c r="C904" s="89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1"/>
      <c r="C905" s="89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1"/>
      <c r="C906" s="89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1"/>
      <c r="C907" s="89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1"/>
      <c r="C908" s="89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1"/>
      <c r="C909" s="89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1"/>
      <c r="C910" s="89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1"/>
      <c r="C911" s="89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1"/>
      <c r="C912" s="89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1"/>
      <c r="C913" s="89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1"/>
      <c r="C914" s="89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25" customHeight="1">
      <c r="A915" s="91"/>
      <c r="B915" s="91"/>
      <c r="C915" s="91"/>
      <c r="D915" s="91"/>
      <c r="F915" s="91"/>
      <c r="G915" s="91"/>
      <c r="H915" s="91"/>
      <c r="I915" s="91"/>
      <c r="J915" s="91"/>
    </row>
    <row r="916" spans="1:10" ht="11.25" customHeight="1">
      <c r="A916" s="91"/>
      <c r="B916" s="91"/>
      <c r="C916" s="91"/>
      <c r="D916" s="91"/>
      <c r="F916" s="91"/>
      <c r="G916" s="91"/>
      <c r="H916" s="91"/>
      <c r="I916" s="91"/>
      <c r="J916" s="91"/>
    </row>
    <row r="917" spans="1:10" ht="11.25" customHeight="1">
      <c r="A917" s="91"/>
      <c r="B917" s="91"/>
      <c r="C917" s="91"/>
      <c r="D917" s="91"/>
      <c r="F917" s="91"/>
      <c r="G917" s="91"/>
      <c r="H917" s="91"/>
      <c r="I917" s="91"/>
      <c r="J917" s="91"/>
    </row>
    <row r="918" spans="1:10" ht="11.25" customHeight="1">
      <c r="A918" s="91"/>
      <c r="B918" s="91"/>
      <c r="C918" s="91"/>
      <c r="D918" s="91"/>
      <c r="F918" s="91"/>
      <c r="G918" s="91"/>
      <c r="H918" s="91"/>
      <c r="I918" s="91"/>
      <c r="J918" s="91"/>
    </row>
    <row r="919" spans="1:10" ht="11.25" customHeight="1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25" customHeight="1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25" customHeight="1">
      <c r="A921" s="89" t="e">
        <f>"HTP.P('&lt;"&amp;#REF!&amp;"&gt;' || "&amp;IF(MID(#REF!,1,6)="L_STUB","NULL","REC."&amp;#REF!)&amp;" || '&lt;/"&amp;#REF!&amp;"&gt;');"</f>
        <v>#REF!</v>
      </c>
      <c r="B921" s="91"/>
      <c r="C921" s="89" t="e">
        <f>"DECODE(C_T."&amp;#REF!&amp;", 0, NULL, C_T."&amp;#REF!&amp;") AS "&amp;#REF!&amp;","</f>
        <v>#REF!</v>
      </c>
      <c r="D921" s="91"/>
      <c r="F921" s="91"/>
      <c r="G921" s="91"/>
      <c r="H921" s="91"/>
      <c r="I921" s="91"/>
      <c r="J921" s="91"/>
    </row>
    <row r="922" spans="1:10" ht="11.25" customHeight="1">
      <c r="A922" s="89" t="e">
        <f>"HTP.P('&lt;"&amp;#REF!&amp;"&gt;' || "&amp;IF(MID(#REF!,1,6)="L_STUB","NULL","REC."&amp;#REF!)&amp;" || '&lt;/"&amp;#REF!&amp;"&gt;');"</f>
        <v>#REF!</v>
      </c>
      <c r="B922" s="91"/>
      <c r="C922" s="89" t="e">
        <f>"DECODE(C_T."&amp;#REF!&amp;", 0, NULL, C_T."&amp;#REF!&amp;") AS "&amp;#REF!&amp;","</f>
        <v>#REF!</v>
      </c>
      <c r="D922" s="91"/>
      <c r="F922" s="91"/>
      <c r="G922" s="91"/>
      <c r="H922" s="91"/>
      <c r="I922" s="91"/>
      <c r="J922" s="91"/>
    </row>
    <row r="923" spans="1:10" ht="11.25" customHeight="1">
      <c r="A923" s="89" t="e">
        <f>"HTP.P('&lt;"&amp;#REF!&amp;"&gt;' || "&amp;IF(MID(#REF!,1,6)="L_STUB","NULL","REC."&amp;#REF!)&amp;" || '&lt;/"&amp;#REF!&amp;"&gt;');"</f>
        <v>#REF!</v>
      </c>
      <c r="B923" s="91"/>
      <c r="C923" s="89" t="e">
        <f>"DECODE(C_T."&amp;#REF!&amp;", 0, NULL, C_T."&amp;#REF!&amp;") AS "&amp;#REF!&amp;","</f>
        <v>#REF!</v>
      </c>
      <c r="D923" s="91"/>
      <c r="F923" s="91"/>
      <c r="G923" s="91"/>
      <c r="H923" s="91"/>
      <c r="I923" s="91"/>
      <c r="J923" s="91"/>
    </row>
    <row r="924" spans="1:10" ht="11.25" customHeight="1">
      <c r="A924" s="89" t="e">
        <f>"HTP.P('&lt;"&amp;#REF!&amp;"&gt;' || "&amp;IF(MID(#REF!,1,6)="L_STUB","NULL","REC."&amp;#REF!)&amp;" || '&lt;/"&amp;#REF!&amp;"&gt;');"</f>
        <v>#REF!</v>
      </c>
      <c r="B924" s="91"/>
      <c r="C924" s="89" t="e">
        <f>"DECODE(C_T."&amp;#REF!&amp;", 0, NULL, C_T."&amp;#REF!&amp;") AS "&amp;#REF!&amp;","</f>
        <v>#REF!</v>
      </c>
      <c r="D924" s="91"/>
      <c r="F924" s="91"/>
      <c r="G924" s="91"/>
      <c r="H924" s="91"/>
      <c r="I924" s="91"/>
      <c r="J924" s="91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1"/>
      <c r="C925" s="89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1"/>
      <c r="C926" s="89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1"/>
      <c r="C927" s="89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1"/>
      <c r="C928" s="89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1"/>
      <c r="C929" s="89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1"/>
      <c r="C930" s="89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1"/>
      <c r="C931" s="89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1"/>
      <c r="C932" s="89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1"/>
      <c r="C933" s="89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1"/>
      <c r="C934" s="89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1"/>
      <c r="C935" s="89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1"/>
      <c r="C936" s="89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1"/>
      <c r="C937" s="89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1"/>
      <c r="C938" s="89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1"/>
      <c r="C939" s="89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1"/>
      <c r="C940" s="89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1"/>
      <c r="C941" s="89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1"/>
      <c r="C942" s="89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1"/>
      <c r="C943" s="89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1"/>
      <c r="C944" s="89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1"/>
      <c r="C945" s="89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1"/>
      <c r="C946" s="89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1"/>
      <c r="C947" s="89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1"/>
      <c r="C948" s="89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1"/>
      <c r="C949" s="89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1"/>
      <c r="C950" s="89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1"/>
      <c r="C951" s="89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1"/>
      <c r="C952" s="89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1"/>
      <c r="C953" s="89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1"/>
      <c r="C954" s="89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1"/>
      <c r="C955" s="89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1"/>
      <c r="C956" s="89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25" customHeight="1">
      <c r="A957" s="91"/>
      <c r="B957" s="91"/>
      <c r="C957" s="91"/>
      <c r="D957" s="91"/>
      <c r="F957" s="91"/>
      <c r="G957" s="91"/>
      <c r="H957" s="91"/>
      <c r="I957" s="91"/>
      <c r="J957" s="91"/>
    </row>
    <row r="958" spans="1:10" ht="11.25" customHeight="1">
      <c r="A958" s="91"/>
      <c r="B958" s="91"/>
      <c r="C958" s="91"/>
      <c r="D958" s="91"/>
      <c r="F958" s="91"/>
      <c r="G958" s="91"/>
      <c r="H958" s="91"/>
      <c r="I958" s="91"/>
      <c r="J958" s="91"/>
    </row>
    <row r="959" spans="1:10" ht="11.25" customHeight="1">
      <c r="A959" s="91"/>
      <c r="B959" s="91"/>
      <c r="C959" s="91"/>
      <c r="D959" s="91"/>
      <c r="F959" s="91"/>
      <c r="G959" s="91"/>
      <c r="H959" s="91"/>
      <c r="I959" s="91"/>
      <c r="J959" s="91"/>
    </row>
    <row r="960" spans="1:10" ht="11.25" customHeight="1">
      <c r="A960" s="91"/>
      <c r="B960" s="91"/>
      <c r="C960" s="91"/>
      <c r="D960" s="91"/>
      <c r="F960" s="91"/>
      <c r="G960" s="91"/>
      <c r="H960" s="91"/>
      <c r="I960" s="91"/>
      <c r="J960" s="91"/>
    </row>
    <row r="961" spans="1:10" ht="11.25" customHeight="1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25" customHeight="1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25" customHeight="1">
      <c r="A963" s="89" t="e">
        <f>"HTP.P('&lt;"&amp;#REF!&amp;"&gt;' || "&amp;IF(MID(#REF!,1,6)="L_STUB","NULL","REC."&amp;#REF!)&amp;" || '&lt;/"&amp;#REF!&amp;"&gt;');"</f>
        <v>#REF!</v>
      </c>
      <c r="B963" s="91"/>
      <c r="C963" s="89" t="e">
        <f>"DECODE(C_T."&amp;#REF!&amp;", 0, NULL, C_T."&amp;#REF!&amp;") AS "&amp;#REF!&amp;","</f>
        <v>#REF!</v>
      </c>
      <c r="D963" s="91"/>
      <c r="F963" s="91"/>
      <c r="G963" s="91"/>
      <c r="H963" s="91"/>
      <c r="I963" s="91"/>
      <c r="J963" s="91"/>
    </row>
    <row r="964" spans="1:10" ht="11.25" customHeight="1">
      <c r="A964" s="89" t="e">
        <f>"HTP.P('&lt;"&amp;#REF!&amp;"&gt;' || "&amp;IF(MID(#REF!,1,6)="L_STUB","NULL","REC."&amp;#REF!)&amp;" || '&lt;/"&amp;#REF!&amp;"&gt;');"</f>
        <v>#REF!</v>
      </c>
      <c r="B964" s="91"/>
      <c r="C964" s="89" t="e">
        <f>"DECODE(C_T."&amp;#REF!&amp;", 0, NULL, C_T."&amp;#REF!&amp;") AS "&amp;#REF!&amp;","</f>
        <v>#REF!</v>
      </c>
      <c r="D964" s="91"/>
      <c r="F964" s="91"/>
      <c r="G964" s="91"/>
      <c r="H964" s="91"/>
      <c r="I964" s="91"/>
      <c r="J964" s="91"/>
    </row>
    <row r="965" spans="1:10" ht="11.25" customHeight="1">
      <c r="A965" s="89" t="e">
        <f>"HTP.P('&lt;"&amp;#REF!&amp;"&gt;' || "&amp;IF(MID(#REF!,1,6)="L_STUB","NULL","REC."&amp;#REF!)&amp;" || '&lt;/"&amp;#REF!&amp;"&gt;');"</f>
        <v>#REF!</v>
      </c>
      <c r="B965" s="91"/>
      <c r="C965" s="89" t="e">
        <f>"DECODE(C_T."&amp;#REF!&amp;", 0, NULL, C_T."&amp;#REF!&amp;") AS "&amp;#REF!&amp;","</f>
        <v>#REF!</v>
      </c>
      <c r="D965" s="91"/>
      <c r="F965" s="91"/>
      <c r="G965" s="91"/>
      <c r="H965" s="91"/>
      <c r="I965" s="91"/>
      <c r="J965" s="91"/>
    </row>
    <row r="966" spans="1:10" ht="11.25" customHeight="1">
      <c r="A966" s="89" t="e">
        <f>"HTP.P('&lt;"&amp;#REF!&amp;"&gt;' || "&amp;IF(MID(#REF!,1,6)="L_STUB","NULL","REC."&amp;#REF!)&amp;" || '&lt;/"&amp;#REF!&amp;"&gt;');"</f>
        <v>#REF!</v>
      </c>
      <c r="B966" s="91"/>
      <c r="C966" s="89" t="e">
        <f>"DECODE(C_T."&amp;#REF!&amp;", 0, NULL, C_T."&amp;#REF!&amp;") AS "&amp;#REF!&amp;","</f>
        <v>#REF!</v>
      </c>
      <c r="D966" s="91"/>
      <c r="F966" s="91"/>
      <c r="G966" s="91"/>
      <c r="H966" s="91"/>
      <c r="I966" s="91"/>
      <c r="J966" s="91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1"/>
      <c r="C967" s="89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1"/>
      <c r="C968" s="89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1"/>
      <c r="C969" s="89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1"/>
      <c r="C970" s="89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1"/>
      <c r="C971" s="89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1"/>
      <c r="C972" s="89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1"/>
      <c r="C973" s="89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1"/>
      <c r="C974" s="89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1"/>
      <c r="C975" s="89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1"/>
      <c r="C976" s="89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1"/>
      <c r="C977" s="89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1"/>
      <c r="C978" s="89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1"/>
      <c r="C979" s="89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1"/>
      <c r="C980" s="89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1"/>
      <c r="C981" s="89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1"/>
      <c r="C982" s="89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1"/>
      <c r="C983" s="89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1"/>
      <c r="C984" s="89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1"/>
      <c r="C985" s="89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1"/>
      <c r="C986" s="89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1"/>
      <c r="C987" s="89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1"/>
      <c r="C988" s="89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25" customHeight="1">
      <c r="A989" s="91"/>
      <c r="B989" s="91"/>
      <c r="C989" s="91"/>
      <c r="D989" s="91"/>
      <c r="F989" s="91"/>
      <c r="G989" s="91"/>
      <c r="H989" s="91"/>
      <c r="I989" s="91"/>
      <c r="J989" s="91"/>
    </row>
    <row r="990" spans="1:10" ht="11.25" customHeight="1">
      <c r="A990" s="91"/>
      <c r="B990" s="91"/>
      <c r="C990" s="91"/>
      <c r="D990" s="91"/>
      <c r="F990" s="91"/>
      <c r="G990" s="91"/>
      <c r="H990" s="91"/>
      <c r="I990" s="91"/>
      <c r="J990" s="91"/>
    </row>
    <row r="991" spans="1:10" ht="11.25" customHeight="1">
      <c r="A991" s="91"/>
      <c r="B991" s="91"/>
      <c r="C991" s="91"/>
      <c r="D991" s="91"/>
      <c r="F991" s="91"/>
      <c r="G991" s="91"/>
      <c r="H991" s="91"/>
      <c r="I991" s="91"/>
      <c r="J991" s="91"/>
    </row>
    <row r="992" spans="1:10" ht="11.25" customHeight="1">
      <c r="A992" s="91"/>
      <c r="B992" s="91"/>
      <c r="C992" s="91"/>
      <c r="D992" s="91"/>
      <c r="F992" s="91"/>
      <c r="G992" s="91"/>
      <c r="H992" s="91"/>
      <c r="I992" s="91"/>
      <c r="J992" s="91"/>
    </row>
    <row r="993" spans="1:10" ht="11.25" customHeight="1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25" customHeight="1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25" customHeight="1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25" customHeight="1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25" customHeight="1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25" customHeight="1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25" customHeight="1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25" customHeight="1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25" customHeight="1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25" customHeight="1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25" customHeight="1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25" customHeight="1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25" customHeight="1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25" customHeight="1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25" customHeight="1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25" customHeight="1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25" customHeight="1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25" customHeight="1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25" customHeight="1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25" customHeight="1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25" customHeight="1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25" customHeight="1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25" customHeight="1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25" customHeight="1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25" customHeight="1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25" customHeight="1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25" customHeight="1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25" customHeight="1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25" customHeight="1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25" customHeight="1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25" customHeight="1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25" customHeight="1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25" customHeight="1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25" customHeight="1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25" customHeight="1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25" customHeight="1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25" customHeight="1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25" customHeight="1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25" customHeight="1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25" customHeight="1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25" customHeight="1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25" customHeight="1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25" customHeight="1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25" customHeight="1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25" customHeight="1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25" customHeight="1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25" customHeight="1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25" customHeight="1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25" customHeight="1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25" customHeight="1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25" customHeight="1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25" customHeight="1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25" customHeight="1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25" customHeight="1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25" customHeight="1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25" customHeight="1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25" customHeight="1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25" customHeight="1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25" customHeight="1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25" customHeight="1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25" customHeight="1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25" customHeight="1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25" customHeight="1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25" customHeight="1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25" customHeight="1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25" customHeight="1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25" customHeight="1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25" customHeight="1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25" customHeight="1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25" customHeight="1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25" customHeight="1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25" customHeight="1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25" customHeight="1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25" customHeight="1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25" customHeight="1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25" customHeight="1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25" customHeight="1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25" customHeight="1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25" customHeight="1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25" customHeight="1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25" customHeight="1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25" customHeight="1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25" customHeight="1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" customHeight="1">
      <c r="G1076" s="91"/>
    </row>
    <row r="1077" spans="1:10" ht="10.5" customHeight="1">
      <c r="G1077" s="91"/>
    </row>
    <row r="1078" spans="1:10" ht="10.5" customHeight="1">
      <c r="G1078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62" customWidth="1"/>
    <col min="3" max="3" width="3.7109375" style="162" customWidth="1"/>
    <col min="4" max="4" width="10.7109375" style="162" customWidth="1"/>
    <col min="5" max="5" width="12.7109375" style="162" customWidth="1"/>
    <col min="6" max="6" width="10.7109375" style="162" customWidth="1"/>
    <col min="7" max="7" width="6.7109375" style="162" customWidth="1"/>
    <col min="8" max="12" width="5.7109375" style="162" customWidth="1"/>
    <col min="13" max="13" width="2.7109375" style="162" customWidth="1"/>
    <col min="14" max="19" width="5.7109375" style="162" customWidth="1"/>
    <col min="20" max="20" width="38.7109375" style="162" customWidth="1"/>
  </cols>
  <sheetData>
    <row r="2" spans="1:20" ht="10.5" customHeight="1">
      <c r="A2" s="196" t="s">
        <v>688</v>
      </c>
      <c r="B2" s="196"/>
    </row>
    <row r="3" spans="1:20" s="165" customFormat="1" ht="12" customHeight="1">
      <c r="C3" s="137" t="s">
        <v>186</v>
      </c>
      <c r="D3" s="119" t="str">
        <f>"1.2."&amp;N3</f>
        <v>1.2.TBD</v>
      </c>
      <c r="E3" s="141"/>
      <c r="F3" s="138" t="s">
        <v>170</v>
      </c>
      <c r="G3" s="138">
        <v>30</v>
      </c>
      <c r="H3" s="61">
        <f>SUM(I3:L3)</f>
        <v>0</v>
      </c>
      <c r="I3" s="71"/>
      <c r="J3" s="71"/>
      <c r="K3" s="71"/>
      <c r="L3" s="71"/>
      <c r="N3" s="136" t="s">
        <v>689</v>
      </c>
      <c r="O3" s="135"/>
      <c r="P3" s="135"/>
      <c r="Q3" s="135"/>
      <c r="R3" s="135"/>
      <c r="S3" s="136"/>
      <c r="T3" s="136" t="s">
        <v>690</v>
      </c>
    </row>
    <row r="5" spans="1:20" ht="10.5" customHeight="1">
      <c r="A5" s="196" t="s">
        <v>691</v>
      </c>
      <c r="B5" s="196"/>
    </row>
    <row r="6" spans="1:20" s="165" customFormat="1" ht="12" customHeight="1">
      <c r="C6" s="137" t="s">
        <v>186</v>
      </c>
      <c r="D6" s="119" t="str">
        <f>"1.3."&amp;N6</f>
        <v>1.3.TBD</v>
      </c>
      <c r="E6" s="141"/>
      <c r="F6" s="138" t="s">
        <v>170</v>
      </c>
      <c r="G6" s="138" t="s">
        <v>181</v>
      </c>
      <c r="H6" s="61">
        <f>SUM(I6:L6)</f>
        <v>0</v>
      </c>
      <c r="I6" s="71"/>
      <c r="J6" s="71"/>
      <c r="K6" s="71"/>
      <c r="L6" s="71"/>
      <c r="N6" s="136" t="s">
        <v>689</v>
      </c>
      <c r="O6" s="135"/>
      <c r="P6" s="135"/>
      <c r="Q6" s="135"/>
      <c r="R6" s="135"/>
      <c r="S6" s="136"/>
      <c r="T6" s="136" t="s">
        <v>692</v>
      </c>
    </row>
    <row r="8" spans="1:20" ht="10.5" customHeight="1">
      <c r="A8" s="196" t="s">
        <v>693</v>
      </c>
      <c r="B8" s="196"/>
    </row>
    <row r="9" spans="1:20" s="165" customFormat="1" ht="12" customHeight="1">
      <c r="C9" s="137" t="s">
        <v>186</v>
      </c>
      <c r="D9" s="119" t="str">
        <f>"1.4."&amp;N9</f>
        <v>1.4.TBD</v>
      </c>
      <c r="E9" s="141"/>
      <c r="F9" s="138" t="s">
        <v>170</v>
      </c>
      <c r="G9" s="138" t="s">
        <v>185</v>
      </c>
      <c r="H9" s="61">
        <f>SUM(I9:L9)</f>
        <v>0</v>
      </c>
      <c r="I9" s="71"/>
      <c r="J9" s="71"/>
      <c r="K9" s="71"/>
      <c r="L9" s="71"/>
      <c r="N9" s="136" t="s">
        <v>689</v>
      </c>
      <c r="O9" s="135"/>
      <c r="P9" s="135"/>
      <c r="Q9" s="135"/>
      <c r="R9" s="135"/>
      <c r="S9" s="136"/>
      <c r="T9" s="136" t="s">
        <v>192</v>
      </c>
    </row>
    <row r="11" spans="1:20" ht="10.5" customHeight="1">
      <c r="A11" s="196" t="s">
        <v>694</v>
      </c>
      <c r="B11" s="196"/>
    </row>
    <row r="12" spans="1:20" s="165" customFormat="1" ht="12" customHeight="1">
      <c r="C12" s="137" t="s">
        <v>186</v>
      </c>
      <c r="D12" s="119" t="str">
        <f>"4.3."&amp;N12</f>
        <v>4.3.TBD</v>
      </c>
      <c r="E12" s="141"/>
      <c r="F12" s="138" t="s">
        <v>170</v>
      </c>
      <c r="G12" s="138" t="s">
        <v>229</v>
      </c>
      <c r="H12" s="61">
        <f>SUM(I12:L12)</f>
        <v>0</v>
      </c>
      <c r="I12" s="71"/>
      <c r="J12" s="71"/>
      <c r="K12" s="71"/>
      <c r="L12" s="71"/>
      <c r="N12" s="136" t="s">
        <v>689</v>
      </c>
      <c r="O12" s="135"/>
      <c r="P12" s="135"/>
      <c r="Q12" s="135"/>
      <c r="R12" s="135"/>
      <c r="S12" s="136"/>
      <c r="T12" s="136" t="s">
        <v>233</v>
      </c>
    </row>
    <row r="14" spans="1:20" ht="10.5" customHeight="1">
      <c r="A14" s="196" t="s">
        <v>695</v>
      </c>
      <c r="B14" s="196"/>
    </row>
    <row r="15" spans="1:20" s="165" customFormat="1" ht="12" customHeight="1">
      <c r="C15" s="137" t="s">
        <v>186</v>
      </c>
      <c r="D15" s="119" t="str">
        <f>"12.2."&amp;N15</f>
        <v>12.2.TBD</v>
      </c>
      <c r="E15" s="141"/>
      <c r="F15" s="140" t="s">
        <v>268</v>
      </c>
      <c r="G15" s="140" t="s">
        <v>273</v>
      </c>
      <c r="H15" s="61">
        <f>SUM(I15:L15)</f>
        <v>0</v>
      </c>
      <c r="I15" s="71"/>
      <c r="J15" s="71"/>
      <c r="K15" s="71"/>
      <c r="L15" s="71"/>
      <c r="N15" s="136" t="s">
        <v>689</v>
      </c>
      <c r="O15" s="135"/>
      <c r="P15" s="135"/>
      <c r="Q15" s="135"/>
      <c r="R15" s="135"/>
      <c r="S15" s="136"/>
      <c r="T15" s="136" t="s">
        <v>696</v>
      </c>
    </row>
    <row r="17" spans="1:20" ht="10.5" customHeight="1">
      <c r="A17" s="196" t="s">
        <v>697</v>
      </c>
      <c r="B17" s="196"/>
    </row>
    <row r="18" spans="1:20" s="165" customFormat="1" ht="12" customHeight="1">
      <c r="C18" s="137" t="s">
        <v>186</v>
      </c>
      <c r="D18" s="119" t="str">
        <f>"12.3."&amp;N18</f>
        <v>12.3.TBD</v>
      </c>
      <c r="E18" s="141"/>
      <c r="F18" s="140" t="s">
        <v>268</v>
      </c>
      <c r="G18" s="140" t="s">
        <v>276</v>
      </c>
      <c r="H18" s="61">
        <f>SUM(I18:L18)</f>
        <v>0</v>
      </c>
      <c r="I18" s="71"/>
      <c r="J18" s="71"/>
      <c r="K18" s="71"/>
      <c r="L18" s="71"/>
      <c r="N18" s="136" t="s">
        <v>689</v>
      </c>
      <c r="O18" s="135"/>
      <c r="P18" s="135"/>
      <c r="Q18" s="135"/>
      <c r="R18" s="135"/>
      <c r="S18" s="136"/>
      <c r="T18" s="136" t="s">
        <v>698</v>
      </c>
    </row>
    <row r="20" spans="1:20" ht="10.5" customHeight="1">
      <c r="A20" s="196" t="s">
        <v>699</v>
      </c>
      <c r="B20" s="196"/>
    </row>
    <row r="21" spans="1:20" s="165" customFormat="1" ht="12" customHeight="1">
      <c r="C21" s="137" t="s">
        <v>186</v>
      </c>
      <c r="D21" s="119" t="str">
        <f>"12.4."&amp;N21</f>
        <v>12.4.TBD</v>
      </c>
      <c r="E21" s="141"/>
      <c r="F21" s="140" t="s">
        <v>268</v>
      </c>
      <c r="G21" s="140" t="s">
        <v>279</v>
      </c>
      <c r="H21" s="61">
        <f>SUM(I21:L21)</f>
        <v>0</v>
      </c>
      <c r="I21" s="71"/>
      <c r="J21" s="71"/>
      <c r="K21" s="71"/>
      <c r="L21" s="71"/>
      <c r="N21" s="136" t="s">
        <v>689</v>
      </c>
      <c r="O21" s="135"/>
      <c r="P21" s="135"/>
      <c r="Q21" s="135"/>
      <c r="R21" s="135"/>
      <c r="S21" s="136"/>
      <c r="T21" s="136" t="s">
        <v>280</v>
      </c>
    </row>
    <row r="23" spans="1:20" ht="10.5" customHeight="1">
      <c r="A23" s="196" t="s">
        <v>700</v>
      </c>
      <c r="B23" s="196"/>
    </row>
    <row r="24" spans="1:20" s="165" customFormat="1" ht="12" customHeight="1">
      <c r="C24" s="137" t="s">
        <v>186</v>
      </c>
      <c r="D24" s="119" t="str">
        <f>"15.3."&amp;N24</f>
        <v>15.3.TBD</v>
      </c>
      <c r="E24" s="141"/>
      <c r="F24" s="140" t="s">
        <v>268</v>
      </c>
      <c r="G24" s="140" t="s">
        <v>307</v>
      </c>
      <c r="H24" s="61">
        <f>SUM(I24:L24)</f>
        <v>0</v>
      </c>
      <c r="I24" s="71"/>
      <c r="J24" s="71"/>
      <c r="K24" s="71"/>
      <c r="L24" s="71"/>
      <c r="N24" s="136" t="s">
        <v>689</v>
      </c>
      <c r="O24" s="135"/>
      <c r="P24" s="135"/>
      <c r="Q24" s="135"/>
      <c r="R24" s="135"/>
      <c r="S24" s="136"/>
      <c r="T24" s="136" t="s">
        <v>308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2"/>
    <col min="2" max="2" width="34.140625" style="162" customWidth="1"/>
    <col min="3" max="3" width="35.7109375" style="162" customWidth="1"/>
  </cols>
  <sheetData>
    <row r="1" spans="2:5" ht="11.25" customHeight="1">
      <c r="B1" s="148" t="s">
        <v>701</v>
      </c>
      <c r="C1" s="148" t="s">
        <v>702</v>
      </c>
    </row>
    <row r="2" spans="2:5" ht="11.25" customHeight="1">
      <c r="B2" s="51" t="s">
        <v>703</v>
      </c>
      <c r="C2" s="51" t="s">
        <v>704</v>
      </c>
      <c r="D2" s="1" t="s">
        <v>705</v>
      </c>
      <c r="E2" s="1" t="s">
        <v>706</v>
      </c>
    </row>
    <row r="3" spans="2:5" ht="10.5" customHeight="1">
      <c r="B3" s="2" t="s">
        <v>707</v>
      </c>
      <c r="C3" s="2" t="s">
        <v>708</v>
      </c>
      <c r="D3" s="1">
        <v>2022</v>
      </c>
      <c r="E3" s="1" t="s">
        <v>709</v>
      </c>
    </row>
    <row r="4" spans="2:5" ht="10.5" customHeight="1">
      <c r="B4" s="2" t="s">
        <v>710</v>
      </c>
      <c r="C4" s="2" t="s">
        <v>711</v>
      </c>
      <c r="D4">
        <v>2022</v>
      </c>
      <c r="E4" t="s">
        <v>709</v>
      </c>
    </row>
    <row r="5" spans="2:5" ht="10.5" customHeight="1">
      <c r="B5" s="2" t="s">
        <v>712</v>
      </c>
      <c r="C5" s="2" t="s">
        <v>713</v>
      </c>
      <c r="D5">
        <v>2022</v>
      </c>
      <c r="E5" t="s">
        <v>709</v>
      </c>
    </row>
    <row r="6" spans="2:5" ht="10.5" customHeight="1">
      <c r="B6" s="2" t="s">
        <v>714</v>
      </c>
      <c r="C6" s="2" t="s">
        <v>715</v>
      </c>
      <c r="D6">
        <v>2022</v>
      </c>
      <c r="E6" t="s">
        <v>709</v>
      </c>
    </row>
    <row r="7" spans="2:5" ht="10.5" customHeight="1">
      <c r="B7" s="2" t="s">
        <v>716</v>
      </c>
      <c r="C7" s="2" t="s">
        <v>717</v>
      </c>
      <c r="D7">
        <v>2022</v>
      </c>
      <c r="E7" t="s">
        <v>709</v>
      </c>
    </row>
    <row r="8" spans="2:5" ht="10.5" customHeight="1">
      <c r="B8" s="2" t="s">
        <v>718</v>
      </c>
      <c r="C8" s="2" t="s">
        <v>719</v>
      </c>
      <c r="D8">
        <v>2022</v>
      </c>
      <c r="E8" t="s">
        <v>709</v>
      </c>
    </row>
    <row r="9" spans="2:5" ht="10.5" customHeight="1">
      <c r="B9" s="2" t="s">
        <v>720</v>
      </c>
      <c r="C9" s="2" t="s">
        <v>721</v>
      </c>
      <c r="D9">
        <v>2022</v>
      </c>
      <c r="E9" t="s">
        <v>709</v>
      </c>
    </row>
    <row r="10" spans="2:5" ht="10.5" customHeight="1">
      <c r="B10" s="2" t="s">
        <v>722</v>
      </c>
      <c r="C10" s="2" t="s">
        <v>723</v>
      </c>
      <c r="D10">
        <v>2022</v>
      </c>
      <c r="E10" t="s">
        <v>709</v>
      </c>
    </row>
    <row r="11" spans="2:5" ht="10.5" customHeight="1">
      <c r="B11" s="2" t="s">
        <v>724</v>
      </c>
      <c r="C11" s="2" t="s">
        <v>725</v>
      </c>
      <c r="D11">
        <v>2022</v>
      </c>
      <c r="E11" t="s">
        <v>709</v>
      </c>
    </row>
    <row r="12" spans="2:5" ht="10.5" customHeight="1">
      <c r="B12" s="2" t="s">
        <v>726</v>
      </c>
      <c r="C12" s="2" t="s">
        <v>727</v>
      </c>
      <c r="D12">
        <v>2022</v>
      </c>
      <c r="E12" t="s">
        <v>709</v>
      </c>
    </row>
    <row r="13" spans="2:5" ht="10.5" customHeight="1">
      <c r="B13" s="2" t="s">
        <v>728</v>
      </c>
      <c r="C13" s="2" t="s">
        <v>729</v>
      </c>
      <c r="D13">
        <v>2022</v>
      </c>
      <c r="E13" t="s">
        <v>709</v>
      </c>
    </row>
    <row r="14" spans="2:5" ht="10.5" customHeight="1">
      <c r="B14" s="2" t="s">
        <v>730</v>
      </c>
      <c r="C14" s="2" t="s">
        <v>731</v>
      </c>
      <c r="D14">
        <v>2022</v>
      </c>
      <c r="E14" t="s">
        <v>709</v>
      </c>
    </row>
    <row r="15" spans="2:5" ht="10.5" customHeight="1">
      <c r="B15" s="2" t="s">
        <v>732</v>
      </c>
      <c r="C15" s="2" t="s">
        <v>733</v>
      </c>
      <c r="D15">
        <v>2022</v>
      </c>
      <c r="E15" t="s">
        <v>709</v>
      </c>
    </row>
    <row r="16" spans="2:5" ht="10.5" customHeight="1">
      <c r="B16" s="2" t="s">
        <v>734</v>
      </c>
      <c r="C16" s="2" t="s">
        <v>735</v>
      </c>
      <c r="D16">
        <v>2022</v>
      </c>
      <c r="E16" t="s">
        <v>709</v>
      </c>
    </row>
    <row r="17" spans="2:5" ht="10.5" customHeight="1">
      <c r="B17" s="2" t="s">
        <v>736</v>
      </c>
      <c r="C17" s="2" t="s">
        <v>737</v>
      </c>
      <c r="D17">
        <v>2022</v>
      </c>
      <c r="E17" t="s">
        <v>709</v>
      </c>
    </row>
    <row r="18" spans="2:5" ht="10.5" customHeight="1">
      <c r="B18" s="2" t="s">
        <v>738</v>
      </c>
      <c r="C18" s="2" t="s">
        <v>739</v>
      </c>
      <c r="D18">
        <v>2022</v>
      </c>
      <c r="E18" t="s">
        <v>709</v>
      </c>
    </row>
    <row r="19" spans="2:5" ht="10.5" customHeight="1">
      <c r="B19" s="2" t="s">
        <v>738</v>
      </c>
      <c r="C19" s="2" t="s">
        <v>740</v>
      </c>
      <c r="D19">
        <v>2022</v>
      </c>
      <c r="E19" t="s">
        <v>709</v>
      </c>
    </row>
    <row r="20" spans="2:5" ht="10.5" customHeight="1">
      <c r="B20" s="2" t="s">
        <v>738</v>
      </c>
      <c r="C20" s="2" t="s">
        <v>741</v>
      </c>
      <c r="D20">
        <v>2022</v>
      </c>
      <c r="E20" t="s">
        <v>709</v>
      </c>
    </row>
    <row r="21" spans="2:5" ht="10.5" customHeight="1">
      <c r="B21" s="2" t="s">
        <v>738</v>
      </c>
      <c r="C21" s="2" t="s">
        <v>742</v>
      </c>
      <c r="D21">
        <v>2022</v>
      </c>
      <c r="E21" t="s">
        <v>709</v>
      </c>
    </row>
    <row r="22" spans="2:5" ht="10.5" customHeight="1">
      <c r="B22" s="2" t="s">
        <v>738</v>
      </c>
      <c r="C22" s="2" t="s">
        <v>743</v>
      </c>
      <c r="D22">
        <v>2022</v>
      </c>
      <c r="E22" t="s">
        <v>709</v>
      </c>
    </row>
    <row r="23" spans="2:5" ht="10.5" customHeight="1">
      <c r="B23" s="2" t="s">
        <v>738</v>
      </c>
      <c r="C23" s="2" t="s">
        <v>744</v>
      </c>
      <c r="D23">
        <v>2022</v>
      </c>
      <c r="E23" t="s">
        <v>709</v>
      </c>
    </row>
    <row r="24" spans="2:5" ht="10.5" customHeight="1">
      <c r="B24" s="2" t="s">
        <v>738</v>
      </c>
      <c r="C24" s="2" t="s">
        <v>745</v>
      </c>
      <c r="D24">
        <v>2022</v>
      </c>
      <c r="E24" t="s">
        <v>709</v>
      </c>
    </row>
    <row r="25" spans="2:5" ht="10.5" customHeight="1">
      <c r="B25" s="2" t="s">
        <v>738</v>
      </c>
      <c r="C25" s="2" t="s">
        <v>746</v>
      </c>
      <c r="D25">
        <v>2022</v>
      </c>
      <c r="E25" t="s">
        <v>709</v>
      </c>
    </row>
    <row r="26" spans="2:5" ht="10.5" customHeight="1">
      <c r="B26" s="2" t="s">
        <v>738</v>
      </c>
      <c r="C26" s="2" t="s">
        <v>747</v>
      </c>
      <c r="D26">
        <v>2022</v>
      </c>
      <c r="E26" t="s">
        <v>709</v>
      </c>
    </row>
    <row r="27" spans="2:5" ht="10.5" customHeight="1">
      <c r="B27" s="2" t="s">
        <v>738</v>
      </c>
      <c r="C27" s="2" t="s">
        <v>748</v>
      </c>
      <c r="D27">
        <v>2022</v>
      </c>
      <c r="E27" t="s">
        <v>709</v>
      </c>
    </row>
    <row r="28" spans="2:5" ht="10.5" customHeight="1">
      <c r="B28" s="2" t="s">
        <v>738</v>
      </c>
      <c r="C28" s="2" t="s">
        <v>749</v>
      </c>
      <c r="D28">
        <v>2022</v>
      </c>
      <c r="E28" t="s">
        <v>709</v>
      </c>
    </row>
    <row r="29" spans="2:5" ht="10.5" customHeight="1">
      <c r="B29" s="2" t="s">
        <v>738</v>
      </c>
      <c r="C29" s="2" t="s">
        <v>750</v>
      </c>
      <c r="D29">
        <v>2022</v>
      </c>
      <c r="E29" t="s">
        <v>709</v>
      </c>
    </row>
    <row r="30" spans="2:5" ht="10.5" customHeight="1">
      <c r="B30" s="2" t="s">
        <v>738</v>
      </c>
      <c r="C30" s="2" t="s">
        <v>751</v>
      </c>
      <c r="D30">
        <v>2022</v>
      </c>
      <c r="E30" t="s">
        <v>709</v>
      </c>
    </row>
    <row r="31" spans="2:5" ht="10.5" customHeight="1">
      <c r="B31" s="2" t="s">
        <v>738</v>
      </c>
      <c r="C31" s="2" t="s">
        <v>48</v>
      </c>
      <c r="D31">
        <v>2022</v>
      </c>
      <c r="E31" t="s">
        <v>709</v>
      </c>
    </row>
    <row r="32" spans="2:5" ht="10.5" customHeight="1">
      <c r="B32" s="2" t="s">
        <v>738</v>
      </c>
      <c r="C32" s="2" t="s">
        <v>752</v>
      </c>
      <c r="D32">
        <v>2022</v>
      </c>
      <c r="E32" t="s">
        <v>709</v>
      </c>
    </row>
    <row r="33" spans="2:5" ht="10.5" customHeight="1">
      <c r="B33" s="2" t="s">
        <v>738</v>
      </c>
      <c r="C33" s="2" t="s">
        <v>753</v>
      </c>
      <c r="D33">
        <v>2022</v>
      </c>
      <c r="E33" t="s">
        <v>709</v>
      </c>
    </row>
    <row r="34" spans="2:5" ht="10.5" customHeight="1">
      <c r="B34" s="2" t="s">
        <v>738</v>
      </c>
      <c r="C34" s="2" t="s">
        <v>754</v>
      </c>
      <c r="D34">
        <v>2022</v>
      </c>
      <c r="E34" t="s">
        <v>709</v>
      </c>
    </row>
    <row r="35" spans="2:5" ht="10.5" customHeight="1">
      <c r="B35" s="2" t="s">
        <v>738</v>
      </c>
      <c r="C35" s="2" t="s">
        <v>755</v>
      </c>
      <c r="D35">
        <v>2022</v>
      </c>
      <c r="E35" t="s">
        <v>709</v>
      </c>
    </row>
    <row r="36" spans="2:5" ht="10.5" customHeight="1">
      <c r="B36" s="2" t="s">
        <v>738</v>
      </c>
      <c r="C36" s="2" t="s">
        <v>756</v>
      </c>
      <c r="D36">
        <v>2022</v>
      </c>
      <c r="E36" t="s">
        <v>709</v>
      </c>
    </row>
    <row r="37" spans="2:5" ht="10.5" customHeight="1">
      <c r="B37" s="2" t="s">
        <v>738</v>
      </c>
      <c r="C37" s="2" t="s">
        <v>757</v>
      </c>
      <c r="D37">
        <v>2022</v>
      </c>
      <c r="E37" t="s">
        <v>709</v>
      </c>
    </row>
    <row r="38" spans="2:5" ht="10.5" customHeight="1">
      <c r="B38" s="2" t="s">
        <v>738</v>
      </c>
      <c r="C38" s="2" t="s">
        <v>758</v>
      </c>
      <c r="D38">
        <v>2022</v>
      </c>
      <c r="E38" t="s">
        <v>709</v>
      </c>
    </row>
    <row r="39" spans="2:5" ht="10.5" customHeight="1">
      <c r="B39" s="2" t="s">
        <v>738</v>
      </c>
      <c r="C39" s="2" t="s">
        <v>759</v>
      </c>
      <c r="D39">
        <v>2022</v>
      </c>
      <c r="E39" t="s">
        <v>709</v>
      </c>
    </row>
    <row r="40" spans="2:5" ht="10.5" customHeight="1">
      <c r="B40" s="2" t="s">
        <v>738</v>
      </c>
      <c r="C40" s="2" t="s">
        <v>760</v>
      </c>
      <c r="D40">
        <v>2022</v>
      </c>
      <c r="E40" t="s">
        <v>709</v>
      </c>
    </row>
    <row r="41" spans="2:5" ht="10.5" customHeight="1">
      <c r="B41" s="148" t="s">
        <v>738</v>
      </c>
      <c r="C41" s="148" t="s">
        <v>761</v>
      </c>
      <c r="D41">
        <v>2022</v>
      </c>
      <c r="E41" t="s">
        <v>709</v>
      </c>
    </row>
    <row r="42" spans="2:5" ht="10.5" customHeight="1">
      <c r="B42" s="148" t="s">
        <v>738</v>
      </c>
      <c r="C42" s="148" t="s">
        <v>762</v>
      </c>
      <c r="D42">
        <v>2022</v>
      </c>
      <c r="E42" t="s">
        <v>709</v>
      </c>
    </row>
    <row r="43" spans="2:5" ht="10.5" customHeight="1">
      <c r="B43" s="148" t="s">
        <v>738</v>
      </c>
      <c r="C43" s="148" t="s">
        <v>763</v>
      </c>
      <c r="D43">
        <v>2022</v>
      </c>
      <c r="E43" t="s">
        <v>709</v>
      </c>
    </row>
    <row r="44" spans="2:5" ht="10.5" customHeight="1">
      <c r="B44" s="148" t="s">
        <v>738</v>
      </c>
      <c r="C44" s="148" t="s">
        <v>764</v>
      </c>
      <c r="D44">
        <v>2022</v>
      </c>
      <c r="E44" t="s">
        <v>709</v>
      </c>
    </row>
    <row r="45" spans="2:5" ht="10.5" customHeight="1">
      <c r="B45" s="148" t="s">
        <v>738</v>
      </c>
      <c r="C45" s="148" t="s">
        <v>765</v>
      </c>
      <c r="D45">
        <v>2022</v>
      </c>
      <c r="E45" t="s">
        <v>709</v>
      </c>
    </row>
    <row r="46" spans="2:5" ht="10.5" customHeight="1">
      <c r="B46" s="148" t="s">
        <v>738</v>
      </c>
      <c r="C46" s="148" t="s">
        <v>766</v>
      </c>
      <c r="D46">
        <v>2022</v>
      </c>
      <c r="E46" t="s">
        <v>709</v>
      </c>
    </row>
    <row r="47" spans="2:5" ht="10.5" customHeight="1">
      <c r="B47" s="148" t="s">
        <v>738</v>
      </c>
      <c r="C47" s="148" t="s">
        <v>767</v>
      </c>
      <c r="D47">
        <v>2022</v>
      </c>
      <c r="E47" t="s">
        <v>709</v>
      </c>
    </row>
    <row r="48" spans="2:5" ht="10.5" customHeight="1">
      <c r="B48" s="148" t="s">
        <v>738</v>
      </c>
      <c r="C48" s="148" t="s">
        <v>768</v>
      </c>
      <c r="D48">
        <v>2022</v>
      </c>
      <c r="E48" t="s">
        <v>709</v>
      </c>
    </row>
    <row r="49" spans="2:5" ht="10.5" customHeight="1">
      <c r="B49" s="148" t="s">
        <v>738</v>
      </c>
      <c r="C49" s="148" t="s">
        <v>769</v>
      </c>
      <c r="D49">
        <v>2022</v>
      </c>
      <c r="E49" t="s">
        <v>709</v>
      </c>
    </row>
    <row r="50" spans="2:5" ht="10.5" customHeight="1">
      <c r="B50" s="148" t="s">
        <v>738</v>
      </c>
      <c r="C50" s="148" t="s">
        <v>770</v>
      </c>
      <c r="D50">
        <v>2022</v>
      </c>
      <c r="E50" t="s">
        <v>709</v>
      </c>
    </row>
    <row r="51" spans="2:5" ht="10.5" customHeight="1">
      <c r="B51" s="148" t="s">
        <v>738</v>
      </c>
      <c r="C51" s="148" t="s">
        <v>771</v>
      </c>
      <c r="D51">
        <v>2022</v>
      </c>
      <c r="E51" t="s">
        <v>709</v>
      </c>
    </row>
    <row r="52" spans="2:5" ht="10.5" customHeight="1">
      <c r="B52" s="148" t="s">
        <v>738</v>
      </c>
      <c r="C52" s="148" t="s">
        <v>772</v>
      </c>
      <c r="D52">
        <v>2022</v>
      </c>
      <c r="E52" t="s">
        <v>709</v>
      </c>
    </row>
    <row r="53" spans="2:5" ht="10.5" customHeight="1">
      <c r="B53" s="148" t="s">
        <v>738</v>
      </c>
      <c r="C53" s="148" t="s">
        <v>773</v>
      </c>
      <c r="D53">
        <v>2022</v>
      </c>
      <c r="E53" t="s">
        <v>709</v>
      </c>
    </row>
    <row r="54" spans="2:5" ht="10.5" customHeight="1">
      <c r="B54" s="148" t="s">
        <v>738</v>
      </c>
      <c r="C54" s="148" t="s">
        <v>774</v>
      </c>
      <c r="D54">
        <v>2022</v>
      </c>
      <c r="E54" t="s">
        <v>709</v>
      </c>
    </row>
    <row r="55" spans="2:5" ht="10.5" customHeight="1">
      <c r="B55" s="148" t="s">
        <v>738</v>
      </c>
      <c r="C55" s="148" t="s">
        <v>775</v>
      </c>
      <c r="D55">
        <v>2022</v>
      </c>
      <c r="E55" t="s">
        <v>709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2"/>
  </cols>
  <sheetData>
    <row r="1" spans="1:2" ht="10.5" customHeight="1">
      <c r="A1" s="148" t="s">
        <v>776</v>
      </c>
      <c r="B1" s="1" t="s">
        <v>777</v>
      </c>
    </row>
    <row r="2" spans="1:2" ht="10.5" customHeight="1">
      <c r="A2" s="148" t="s">
        <v>778</v>
      </c>
      <c r="B2" t="s">
        <v>499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56"/>
  <sheetViews>
    <sheetView showGridLines="0" zoomScale="80" workbookViewId="0"/>
  </sheetViews>
  <sheetFormatPr defaultRowHeight="10.5" customHeight="1"/>
  <cols>
    <col min="1" max="1" width="9.140625" style="162"/>
  </cols>
  <sheetData>
    <row r="1" spans="1:139" ht="11.25" customHeight="1">
      <c r="A1" s="9"/>
      <c r="DQ1" s="1" t="s">
        <v>779</v>
      </c>
      <c r="DR1" s="149" t="s">
        <v>780</v>
      </c>
      <c r="DS1" s="149" t="s">
        <v>63</v>
      </c>
      <c r="DT1" s="149" t="s">
        <v>781</v>
      </c>
      <c r="DU1" s="149" t="s">
        <v>66</v>
      </c>
      <c r="DV1" s="149" t="s">
        <v>69</v>
      </c>
      <c r="DW1" s="149" t="s">
        <v>31</v>
      </c>
      <c r="DX1" s="1" t="s">
        <v>32</v>
      </c>
      <c r="DY1" s="1" t="s">
        <v>35</v>
      </c>
      <c r="DZ1" s="1" t="s">
        <v>38</v>
      </c>
      <c r="EA1" s="1" t="s">
        <v>41</v>
      </c>
      <c r="EB1" s="149" t="s">
        <v>782</v>
      </c>
      <c r="EC1" s="149" t="s">
        <v>783</v>
      </c>
      <c r="ED1" s="149" t="s">
        <v>784</v>
      </c>
      <c r="EE1" s="149" t="s">
        <v>785</v>
      </c>
      <c r="EF1" s="1" t="s">
        <v>786</v>
      </c>
      <c r="EG1" s="149" t="s">
        <v>787</v>
      </c>
      <c r="EH1" s="149" t="s">
        <v>788</v>
      </c>
      <c r="EI1" s="149" t="s">
        <v>789</v>
      </c>
    </row>
    <row r="2" spans="1:139" ht="10.5" customHeight="1">
      <c r="DQ2" t="s">
        <v>790</v>
      </c>
      <c r="DR2" t="s">
        <v>791</v>
      </c>
      <c r="DS2" t="s">
        <v>792</v>
      </c>
      <c r="DT2" t="s">
        <v>793</v>
      </c>
      <c r="DU2" t="s">
        <v>794</v>
      </c>
      <c r="DV2" t="s">
        <v>795</v>
      </c>
      <c r="DW2" t="s">
        <v>31</v>
      </c>
      <c r="DX2" t="s">
        <v>796</v>
      </c>
      <c r="DY2" t="s">
        <v>797</v>
      </c>
      <c r="DZ2" t="s">
        <v>798</v>
      </c>
      <c r="EA2" t="s">
        <v>799</v>
      </c>
      <c r="EB2" t="s">
        <v>800</v>
      </c>
      <c r="EC2" t="s">
        <v>801</v>
      </c>
      <c r="ED2" t="s">
        <v>802</v>
      </c>
      <c r="EE2" t="s">
        <v>803</v>
      </c>
      <c r="EF2" t="s">
        <v>738</v>
      </c>
      <c r="EG2" t="s">
        <v>804</v>
      </c>
      <c r="EH2" t="s">
        <v>805</v>
      </c>
      <c r="EI2" t="s">
        <v>806</v>
      </c>
    </row>
    <row r="3" spans="1:139" ht="10.5" customHeight="1">
      <c r="DR3" t="s">
        <v>18</v>
      </c>
      <c r="DW3">
        <v>26409896</v>
      </c>
      <c r="DX3" t="s">
        <v>807</v>
      </c>
      <c r="DY3" t="s">
        <v>808</v>
      </c>
      <c r="DZ3" t="s">
        <v>809</v>
      </c>
      <c r="EA3" t="s">
        <v>810</v>
      </c>
      <c r="EF3" t="s">
        <v>744</v>
      </c>
      <c r="EG3" t="s">
        <v>811</v>
      </c>
      <c r="EI3" t="s">
        <v>812</v>
      </c>
    </row>
    <row r="4" spans="1:139" ht="10.5" customHeight="1">
      <c r="DR4" t="s">
        <v>18</v>
      </c>
      <c r="DW4">
        <v>26442818</v>
      </c>
      <c r="DX4" t="s">
        <v>807</v>
      </c>
      <c r="DY4" t="s">
        <v>808</v>
      </c>
      <c r="DZ4" t="s">
        <v>813</v>
      </c>
      <c r="EA4" t="s">
        <v>810</v>
      </c>
      <c r="EF4" t="s">
        <v>744</v>
      </c>
      <c r="EG4" t="s">
        <v>811</v>
      </c>
      <c r="EI4" t="s">
        <v>812</v>
      </c>
    </row>
    <row r="5" spans="1:139" ht="10.5" customHeight="1">
      <c r="DR5" t="s">
        <v>18</v>
      </c>
      <c r="DW5">
        <v>26505048</v>
      </c>
      <c r="DX5" t="s">
        <v>814</v>
      </c>
      <c r="DY5" t="s">
        <v>815</v>
      </c>
      <c r="DZ5" t="s">
        <v>816</v>
      </c>
      <c r="EA5" t="s">
        <v>817</v>
      </c>
      <c r="EB5" s="150">
        <v>40324</v>
      </c>
      <c r="EF5" t="s">
        <v>48</v>
      </c>
      <c r="EG5" t="s">
        <v>818</v>
      </c>
      <c r="EI5" t="s">
        <v>812</v>
      </c>
    </row>
    <row r="6" spans="1:139" ht="10.5" customHeight="1">
      <c r="DR6" t="s">
        <v>18</v>
      </c>
      <c r="DW6">
        <v>28943588</v>
      </c>
      <c r="DX6" t="s">
        <v>819</v>
      </c>
      <c r="DY6" t="s">
        <v>820</v>
      </c>
      <c r="DZ6" t="s">
        <v>821</v>
      </c>
      <c r="EA6" t="s">
        <v>822</v>
      </c>
      <c r="EF6" t="s">
        <v>746</v>
      </c>
      <c r="EG6" t="s">
        <v>823</v>
      </c>
      <c r="EI6" t="s">
        <v>812</v>
      </c>
    </row>
    <row r="7" spans="1:139" ht="10.5" customHeight="1">
      <c r="DR7" t="s">
        <v>18</v>
      </c>
      <c r="DW7">
        <v>26318789</v>
      </c>
      <c r="DX7" t="s">
        <v>824</v>
      </c>
      <c r="DY7" t="s">
        <v>825</v>
      </c>
      <c r="DZ7" t="s">
        <v>826</v>
      </c>
      <c r="EA7" t="s">
        <v>827</v>
      </c>
      <c r="EF7" t="s">
        <v>746</v>
      </c>
      <c r="EG7" t="s">
        <v>823</v>
      </c>
      <c r="EI7" t="s">
        <v>812</v>
      </c>
    </row>
    <row r="8" spans="1:139" ht="10.5" customHeight="1">
      <c r="DR8" t="s">
        <v>18</v>
      </c>
      <c r="DW8">
        <v>31039988</v>
      </c>
      <c r="DX8" t="s">
        <v>828</v>
      </c>
      <c r="DY8" t="s">
        <v>829</v>
      </c>
      <c r="DZ8" t="s">
        <v>830</v>
      </c>
      <c r="EA8" t="s">
        <v>831</v>
      </c>
      <c r="EB8" s="150">
        <v>43101</v>
      </c>
      <c r="EF8" t="s">
        <v>743</v>
      </c>
      <c r="EG8" t="s">
        <v>832</v>
      </c>
      <c r="EI8" t="s">
        <v>812</v>
      </c>
    </row>
    <row r="9" spans="1:139" ht="10.5" customHeight="1">
      <c r="DR9" t="s">
        <v>18</v>
      </c>
      <c r="DW9">
        <v>26522777</v>
      </c>
      <c r="DX9" t="s">
        <v>833</v>
      </c>
      <c r="DY9" t="s">
        <v>834</v>
      </c>
      <c r="DZ9" t="s">
        <v>835</v>
      </c>
      <c r="EA9" t="s">
        <v>836</v>
      </c>
      <c r="EB9" s="150">
        <v>38534</v>
      </c>
      <c r="EF9" t="s">
        <v>746</v>
      </c>
      <c r="EG9" t="s">
        <v>823</v>
      </c>
      <c r="EI9" t="s">
        <v>812</v>
      </c>
    </row>
    <row r="10" spans="1:139" ht="10.5" customHeight="1">
      <c r="DR10" t="s">
        <v>18</v>
      </c>
      <c r="DW10">
        <v>26318885</v>
      </c>
      <c r="DX10" t="s">
        <v>837</v>
      </c>
      <c r="DY10" t="s">
        <v>838</v>
      </c>
      <c r="DZ10" t="s">
        <v>839</v>
      </c>
      <c r="EA10" t="s">
        <v>840</v>
      </c>
      <c r="EF10" t="s">
        <v>746</v>
      </c>
      <c r="EG10" t="s">
        <v>823</v>
      </c>
      <c r="EI10" t="s">
        <v>812</v>
      </c>
    </row>
    <row r="11" spans="1:139" ht="10.5" customHeight="1">
      <c r="DR11" t="s">
        <v>18</v>
      </c>
      <c r="DW11">
        <v>26322055</v>
      </c>
      <c r="DX11" t="s">
        <v>841</v>
      </c>
      <c r="DY11" t="s">
        <v>842</v>
      </c>
      <c r="DZ11" t="s">
        <v>843</v>
      </c>
      <c r="EA11" t="s">
        <v>844</v>
      </c>
      <c r="EB11" s="150">
        <v>40841</v>
      </c>
      <c r="EF11" t="s">
        <v>759</v>
      </c>
      <c r="EG11" t="s">
        <v>845</v>
      </c>
      <c r="EI11" t="s">
        <v>812</v>
      </c>
    </row>
    <row r="12" spans="1:139" ht="10.5" customHeight="1">
      <c r="DR12" t="s">
        <v>18</v>
      </c>
      <c r="DW12">
        <v>26436371</v>
      </c>
      <c r="DX12" t="s">
        <v>846</v>
      </c>
      <c r="DY12" t="s">
        <v>847</v>
      </c>
      <c r="DZ12" t="s">
        <v>848</v>
      </c>
      <c r="EA12" t="s">
        <v>849</v>
      </c>
      <c r="EF12" t="s">
        <v>48</v>
      </c>
      <c r="EG12" t="s">
        <v>818</v>
      </c>
      <c r="EI12" t="s">
        <v>812</v>
      </c>
    </row>
    <row r="13" spans="1:139" ht="10.5" customHeight="1">
      <c r="DR13" t="s">
        <v>18</v>
      </c>
      <c r="DW13">
        <v>26448590</v>
      </c>
      <c r="DX13" t="s">
        <v>850</v>
      </c>
      <c r="DY13" t="s">
        <v>851</v>
      </c>
      <c r="DZ13" t="s">
        <v>190</v>
      </c>
      <c r="EA13" t="s">
        <v>852</v>
      </c>
      <c r="EB13" s="150">
        <v>41252</v>
      </c>
      <c r="EF13" t="s">
        <v>746</v>
      </c>
      <c r="EG13" t="s">
        <v>823</v>
      </c>
      <c r="EI13" t="s">
        <v>812</v>
      </c>
    </row>
    <row r="14" spans="1:139" ht="10.5" customHeight="1">
      <c r="DR14" t="s">
        <v>18</v>
      </c>
      <c r="DW14">
        <v>31506668</v>
      </c>
      <c r="DX14" t="s">
        <v>853</v>
      </c>
      <c r="DY14" t="s">
        <v>854</v>
      </c>
      <c r="DZ14" t="s">
        <v>855</v>
      </c>
      <c r="EA14" t="s">
        <v>856</v>
      </c>
      <c r="EF14" t="s">
        <v>746</v>
      </c>
      <c r="EG14" t="s">
        <v>823</v>
      </c>
      <c r="EI14" t="s">
        <v>812</v>
      </c>
    </row>
    <row r="15" spans="1:139" ht="10.5" customHeight="1">
      <c r="DR15" t="s">
        <v>18</v>
      </c>
      <c r="DW15">
        <v>30929619</v>
      </c>
      <c r="DX15" t="s">
        <v>857</v>
      </c>
      <c r="DY15" t="s">
        <v>858</v>
      </c>
      <c r="DZ15" t="s">
        <v>859</v>
      </c>
      <c r="EA15" t="s">
        <v>860</v>
      </c>
      <c r="EB15" s="150">
        <v>42886</v>
      </c>
      <c r="EF15" t="s">
        <v>48</v>
      </c>
      <c r="EG15" t="s">
        <v>818</v>
      </c>
      <c r="EI15" t="s">
        <v>812</v>
      </c>
    </row>
    <row r="16" spans="1:139" ht="10.5" customHeight="1">
      <c r="DR16" t="s">
        <v>18</v>
      </c>
      <c r="DW16">
        <v>26594646</v>
      </c>
      <c r="DX16" t="s">
        <v>861</v>
      </c>
      <c r="DY16" t="s">
        <v>862</v>
      </c>
      <c r="DZ16" t="s">
        <v>863</v>
      </c>
      <c r="EA16" t="s">
        <v>864</v>
      </c>
      <c r="EC16" s="150">
        <v>44826</v>
      </c>
      <c r="EF16" t="s">
        <v>746</v>
      </c>
      <c r="EG16" t="s">
        <v>823</v>
      </c>
      <c r="EI16" t="s">
        <v>812</v>
      </c>
    </row>
    <row r="17" spans="122:139" ht="10.5" customHeight="1">
      <c r="DR17" t="s">
        <v>18</v>
      </c>
      <c r="DW17">
        <v>26324382</v>
      </c>
      <c r="DX17" t="s">
        <v>865</v>
      </c>
      <c r="DY17" t="s">
        <v>866</v>
      </c>
      <c r="DZ17" t="s">
        <v>813</v>
      </c>
      <c r="EA17" t="s">
        <v>867</v>
      </c>
      <c r="EF17" t="s">
        <v>745</v>
      </c>
      <c r="EG17" t="s">
        <v>868</v>
      </c>
      <c r="EI17" t="s">
        <v>812</v>
      </c>
    </row>
    <row r="18" spans="122:139" ht="10.5" customHeight="1">
      <c r="DR18" t="s">
        <v>18</v>
      </c>
      <c r="DW18">
        <v>26504840</v>
      </c>
      <c r="DX18" t="s">
        <v>234</v>
      </c>
      <c r="DY18" t="s">
        <v>236</v>
      </c>
      <c r="DZ18" t="s">
        <v>237</v>
      </c>
      <c r="EA18" t="s">
        <v>235</v>
      </c>
      <c r="EF18" t="s">
        <v>48</v>
      </c>
      <c r="EG18" t="s">
        <v>818</v>
      </c>
      <c r="EI18" t="s">
        <v>812</v>
      </c>
    </row>
    <row r="19" spans="122:139" ht="10.5" customHeight="1">
      <c r="DR19" t="s">
        <v>18</v>
      </c>
      <c r="DW19">
        <v>28503354</v>
      </c>
      <c r="DX19" t="s">
        <v>869</v>
      </c>
      <c r="DY19" t="s">
        <v>870</v>
      </c>
      <c r="DZ19" t="s">
        <v>813</v>
      </c>
      <c r="EA19" t="s">
        <v>871</v>
      </c>
      <c r="EF19" t="s">
        <v>48</v>
      </c>
      <c r="EG19" t="s">
        <v>818</v>
      </c>
      <c r="EI19" t="s">
        <v>812</v>
      </c>
    </row>
    <row r="20" spans="122:139" ht="10.5" customHeight="1">
      <c r="DR20" t="s">
        <v>18</v>
      </c>
      <c r="DW20">
        <v>26769803</v>
      </c>
      <c r="DX20" t="s">
        <v>872</v>
      </c>
      <c r="DY20" t="s">
        <v>873</v>
      </c>
      <c r="DZ20" t="s">
        <v>874</v>
      </c>
      <c r="EA20" t="s">
        <v>875</v>
      </c>
      <c r="EF20" t="s">
        <v>744</v>
      </c>
      <c r="EG20" t="s">
        <v>811</v>
      </c>
      <c r="EI20" t="s">
        <v>812</v>
      </c>
    </row>
    <row r="21" spans="122:139" ht="10.5" customHeight="1">
      <c r="DR21" t="s">
        <v>18</v>
      </c>
      <c r="DW21">
        <v>26381508</v>
      </c>
      <c r="DX21" t="s">
        <v>876</v>
      </c>
      <c r="DY21" t="s">
        <v>877</v>
      </c>
      <c r="DZ21" t="s">
        <v>878</v>
      </c>
      <c r="EA21" t="s">
        <v>879</v>
      </c>
      <c r="EF21" t="s">
        <v>48</v>
      </c>
      <c r="EG21" t="s">
        <v>818</v>
      </c>
      <c r="EI21" t="s">
        <v>812</v>
      </c>
    </row>
    <row r="22" spans="122:139" ht="10.5" customHeight="1">
      <c r="DR22" t="s">
        <v>18</v>
      </c>
      <c r="DW22">
        <v>26318876</v>
      </c>
      <c r="DX22" t="s">
        <v>880</v>
      </c>
      <c r="DY22" t="s">
        <v>881</v>
      </c>
      <c r="DZ22" t="s">
        <v>190</v>
      </c>
      <c r="EA22" t="s">
        <v>882</v>
      </c>
      <c r="EF22" t="s">
        <v>739</v>
      </c>
      <c r="EG22" t="s">
        <v>883</v>
      </c>
      <c r="EI22" t="s">
        <v>812</v>
      </c>
    </row>
    <row r="23" spans="122:139" ht="10.5" customHeight="1">
      <c r="DR23" t="s">
        <v>18</v>
      </c>
      <c r="DW23">
        <v>26322057</v>
      </c>
      <c r="DX23" t="s">
        <v>884</v>
      </c>
      <c r="DY23" t="s">
        <v>885</v>
      </c>
      <c r="DZ23" t="s">
        <v>855</v>
      </c>
      <c r="EA23" t="s">
        <v>886</v>
      </c>
      <c r="EF23" t="s">
        <v>48</v>
      </c>
      <c r="EG23" t="s">
        <v>818</v>
      </c>
      <c r="EI23" t="s">
        <v>812</v>
      </c>
    </row>
    <row r="24" spans="122:139" ht="10.5" customHeight="1">
      <c r="DR24" t="s">
        <v>18</v>
      </c>
      <c r="DW24">
        <v>31295868</v>
      </c>
      <c r="DX24" t="s">
        <v>887</v>
      </c>
      <c r="DY24" t="s">
        <v>888</v>
      </c>
      <c r="DZ24" t="s">
        <v>889</v>
      </c>
      <c r="EA24" t="s">
        <v>890</v>
      </c>
      <c r="EB24" s="150">
        <v>43466</v>
      </c>
      <c r="EF24" t="s">
        <v>48</v>
      </c>
      <c r="EG24" t="s">
        <v>818</v>
      </c>
      <c r="EI24" t="s">
        <v>812</v>
      </c>
    </row>
    <row r="25" spans="122:139" ht="10.5" customHeight="1">
      <c r="DR25" t="s">
        <v>18</v>
      </c>
      <c r="DW25">
        <v>31391061</v>
      </c>
      <c r="DX25" t="s">
        <v>891</v>
      </c>
      <c r="DY25" t="s">
        <v>892</v>
      </c>
      <c r="DZ25" t="s">
        <v>893</v>
      </c>
      <c r="EA25" t="s">
        <v>894</v>
      </c>
      <c r="EF25" t="s">
        <v>48</v>
      </c>
      <c r="EG25" t="s">
        <v>818</v>
      </c>
      <c r="EI25" t="s">
        <v>812</v>
      </c>
    </row>
    <row r="26" spans="122:139" ht="10.5" customHeight="1">
      <c r="DR26" t="s">
        <v>18</v>
      </c>
      <c r="DW26">
        <v>26322063</v>
      </c>
      <c r="DX26" t="s">
        <v>230</v>
      </c>
      <c r="DY26" t="s">
        <v>232</v>
      </c>
      <c r="DZ26" t="s">
        <v>190</v>
      </c>
      <c r="EA26" t="s">
        <v>231</v>
      </c>
      <c r="EF26" t="s">
        <v>48</v>
      </c>
      <c r="EG26" t="s">
        <v>818</v>
      </c>
      <c r="EI26" t="s">
        <v>812</v>
      </c>
    </row>
    <row r="27" spans="122:139" ht="10.5" customHeight="1">
      <c r="DR27" t="s">
        <v>18</v>
      </c>
      <c r="DW27">
        <v>26319944</v>
      </c>
      <c r="DX27" t="s">
        <v>895</v>
      </c>
      <c r="DY27" t="s">
        <v>896</v>
      </c>
      <c r="DZ27" t="s">
        <v>897</v>
      </c>
      <c r="EA27" t="s">
        <v>898</v>
      </c>
      <c r="EF27" t="s">
        <v>48</v>
      </c>
      <c r="EG27" t="s">
        <v>818</v>
      </c>
      <c r="EI27" t="s">
        <v>812</v>
      </c>
    </row>
    <row r="28" spans="122:139" ht="10.5" customHeight="1">
      <c r="DR28" t="s">
        <v>18</v>
      </c>
      <c r="DW28">
        <v>30438947</v>
      </c>
      <c r="DX28" t="s">
        <v>899</v>
      </c>
      <c r="DY28" t="s">
        <v>896</v>
      </c>
      <c r="DZ28" t="s">
        <v>900</v>
      </c>
      <c r="EA28" t="s">
        <v>898</v>
      </c>
      <c r="EB28" s="150">
        <v>42370</v>
      </c>
      <c r="EF28" t="s">
        <v>48</v>
      </c>
      <c r="EG28" t="s">
        <v>818</v>
      </c>
      <c r="EI28" t="s">
        <v>812</v>
      </c>
    </row>
    <row r="29" spans="122:139" ht="10.5" customHeight="1">
      <c r="DR29" t="s">
        <v>18</v>
      </c>
      <c r="DW29">
        <v>26617350</v>
      </c>
      <c r="DX29" t="s">
        <v>901</v>
      </c>
      <c r="DY29" t="s">
        <v>902</v>
      </c>
      <c r="DZ29" t="s">
        <v>903</v>
      </c>
      <c r="EA29" t="s">
        <v>904</v>
      </c>
      <c r="EB29" s="150">
        <v>40260</v>
      </c>
      <c r="EF29" t="s">
        <v>747</v>
      </c>
      <c r="EG29" t="s">
        <v>905</v>
      </c>
      <c r="EI29" t="s">
        <v>812</v>
      </c>
    </row>
    <row r="30" spans="122:139" ht="10.5" customHeight="1">
      <c r="DR30" t="s">
        <v>18</v>
      </c>
      <c r="DW30">
        <v>26617350</v>
      </c>
      <c r="DX30" t="s">
        <v>901</v>
      </c>
      <c r="DY30" t="s">
        <v>902</v>
      </c>
      <c r="DZ30" t="s">
        <v>903</v>
      </c>
      <c r="EA30" t="s">
        <v>904</v>
      </c>
      <c r="EB30" s="150">
        <v>40260</v>
      </c>
      <c r="EF30" t="s">
        <v>739</v>
      </c>
      <c r="EG30" t="s">
        <v>883</v>
      </c>
      <c r="EI30" t="s">
        <v>812</v>
      </c>
    </row>
    <row r="31" spans="122:139" ht="10.5" customHeight="1">
      <c r="DR31" t="s">
        <v>18</v>
      </c>
      <c r="DW31">
        <v>28057064</v>
      </c>
      <c r="DX31" t="s">
        <v>906</v>
      </c>
      <c r="DY31" t="s">
        <v>907</v>
      </c>
      <c r="DZ31" t="s">
        <v>908</v>
      </c>
      <c r="EA31" t="s">
        <v>909</v>
      </c>
      <c r="EF31" t="s">
        <v>48</v>
      </c>
      <c r="EG31" t="s">
        <v>818</v>
      </c>
      <c r="EI31" t="s">
        <v>812</v>
      </c>
    </row>
    <row r="32" spans="122:139" ht="10.5" customHeight="1">
      <c r="DR32" t="s">
        <v>18</v>
      </c>
      <c r="DW32">
        <v>31205742</v>
      </c>
      <c r="DX32" t="s">
        <v>910</v>
      </c>
      <c r="DY32" t="s">
        <v>911</v>
      </c>
      <c r="DZ32" t="s">
        <v>912</v>
      </c>
      <c r="EA32" t="s">
        <v>913</v>
      </c>
      <c r="EF32" t="s">
        <v>757</v>
      </c>
      <c r="EG32" t="s">
        <v>914</v>
      </c>
      <c r="EI32" t="s">
        <v>812</v>
      </c>
    </row>
    <row r="33" spans="122:139" ht="10.5" customHeight="1">
      <c r="DR33" t="s">
        <v>18</v>
      </c>
      <c r="DW33">
        <v>26448586</v>
      </c>
      <c r="DX33" t="s">
        <v>915</v>
      </c>
      <c r="DY33" t="s">
        <v>916</v>
      </c>
      <c r="DZ33" t="s">
        <v>917</v>
      </c>
      <c r="EA33" t="s">
        <v>918</v>
      </c>
      <c r="EF33" t="s">
        <v>746</v>
      </c>
      <c r="EG33" t="s">
        <v>823</v>
      </c>
      <c r="EI33" t="s">
        <v>812</v>
      </c>
    </row>
    <row r="34" spans="122:139" ht="10.5" customHeight="1">
      <c r="DR34" t="s">
        <v>18</v>
      </c>
      <c r="DW34">
        <v>26814742</v>
      </c>
      <c r="DX34" t="s">
        <v>919</v>
      </c>
      <c r="DY34" t="s">
        <v>920</v>
      </c>
      <c r="DZ34" t="s">
        <v>921</v>
      </c>
      <c r="EA34" t="s">
        <v>922</v>
      </c>
      <c r="EF34" t="s">
        <v>746</v>
      </c>
      <c r="EG34" t="s">
        <v>823</v>
      </c>
      <c r="EI34" t="s">
        <v>812</v>
      </c>
    </row>
    <row r="35" spans="122:139" ht="10.5" customHeight="1">
      <c r="DR35" t="s">
        <v>18</v>
      </c>
      <c r="DW35">
        <v>26409948</v>
      </c>
      <c r="DX35" t="s">
        <v>33</v>
      </c>
      <c r="DY35" t="s">
        <v>36</v>
      </c>
      <c r="DZ35" t="s">
        <v>39</v>
      </c>
      <c r="EA35" t="s">
        <v>42</v>
      </c>
      <c r="EF35" t="s">
        <v>48</v>
      </c>
      <c r="EG35" t="s">
        <v>818</v>
      </c>
      <c r="EI35" t="s">
        <v>812</v>
      </c>
    </row>
    <row r="36" spans="122:139" ht="10.5" customHeight="1">
      <c r="DR36" t="s">
        <v>18</v>
      </c>
      <c r="DW36">
        <v>31424139</v>
      </c>
      <c r="DX36" t="s">
        <v>923</v>
      </c>
      <c r="DY36" t="s">
        <v>924</v>
      </c>
      <c r="DZ36" t="s">
        <v>925</v>
      </c>
      <c r="EA36" t="s">
        <v>926</v>
      </c>
      <c r="EF36" t="s">
        <v>746</v>
      </c>
      <c r="EG36" t="s">
        <v>823</v>
      </c>
      <c r="EI36" t="s">
        <v>812</v>
      </c>
    </row>
    <row r="37" spans="122:139" ht="10.5" customHeight="1">
      <c r="DR37" t="s">
        <v>18</v>
      </c>
      <c r="DW37">
        <v>31310803</v>
      </c>
      <c r="DX37" t="s">
        <v>927</v>
      </c>
      <c r="DY37" t="s">
        <v>928</v>
      </c>
      <c r="DZ37" t="s">
        <v>929</v>
      </c>
      <c r="EA37" t="s">
        <v>930</v>
      </c>
      <c r="EB37" s="150">
        <v>43556</v>
      </c>
      <c r="EF37" t="s">
        <v>48</v>
      </c>
      <c r="EG37" t="s">
        <v>818</v>
      </c>
      <c r="EI37" t="s">
        <v>812</v>
      </c>
    </row>
    <row r="38" spans="122:139" ht="10.5" customHeight="1">
      <c r="DR38" t="s">
        <v>18</v>
      </c>
      <c r="DW38">
        <v>28057272</v>
      </c>
      <c r="DX38" t="s">
        <v>931</v>
      </c>
      <c r="DY38" t="s">
        <v>932</v>
      </c>
      <c r="DZ38" t="s">
        <v>933</v>
      </c>
      <c r="EA38" t="s">
        <v>934</v>
      </c>
      <c r="EF38" t="s">
        <v>48</v>
      </c>
      <c r="EG38" t="s">
        <v>818</v>
      </c>
      <c r="EI38" t="s">
        <v>812</v>
      </c>
    </row>
    <row r="39" spans="122:139" ht="10.5" customHeight="1">
      <c r="DR39" t="s">
        <v>18</v>
      </c>
      <c r="DW39">
        <v>26500047</v>
      </c>
      <c r="DX39" t="s">
        <v>935</v>
      </c>
      <c r="DY39" t="s">
        <v>936</v>
      </c>
      <c r="DZ39" t="s">
        <v>190</v>
      </c>
      <c r="EA39" t="s">
        <v>937</v>
      </c>
      <c r="EB39" s="150">
        <v>37244</v>
      </c>
      <c r="EF39" t="s">
        <v>746</v>
      </c>
      <c r="EG39" t="s">
        <v>823</v>
      </c>
      <c r="EI39" t="s">
        <v>812</v>
      </c>
    </row>
    <row r="40" spans="122:139" ht="10.5" customHeight="1">
      <c r="DR40" t="s">
        <v>18</v>
      </c>
      <c r="DW40">
        <v>26805927</v>
      </c>
      <c r="DX40" t="s">
        <v>938</v>
      </c>
      <c r="DY40" t="s">
        <v>939</v>
      </c>
      <c r="DZ40" t="s">
        <v>940</v>
      </c>
      <c r="EA40" t="s">
        <v>941</v>
      </c>
      <c r="EF40" t="s">
        <v>745</v>
      </c>
      <c r="EG40" t="s">
        <v>868</v>
      </c>
      <c r="EI40" t="s">
        <v>812</v>
      </c>
    </row>
    <row r="41" spans="122:139" ht="10.5" customHeight="1">
      <c r="DR41" t="s">
        <v>18</v>
      </c>
      <c r="DW41">
        <v>26569253</v>
      </c>
      <c r="DX41" t="s">
        <v>942</v>
      </c>
      <c r="DY41" t="s">
        <v>943</v>
      </c>
      <c r="DZ41" t="s">
        <v>912</v>
      </c>
      <c r="EA41" t="s">
        <v>944</v>
      </c>
      <c r="EB41" s="150">
        <v>40465</v>
      </c>
      <c r="EC41" s="150">
        <v>44963</v>
      </c>
      <c r="EF41" t="s">
        <v>746</v>
      </c>
      <c r="EG41" t="s">
        <v>823</v>
      </c>
      <c r="EI41" t="s">
        <v>812</v>
      </c>
    </row>
    <row r="42" spans="122:139" ht="10.5" customHeight="1">
      <c r="DR42" t="s">
        <v>18</v>
      </c>
      <c r="DW42">
        <v>28873434</v>
      </c>
      <c r="DX42" t="s">
        <v>945</v>
      </c>
      <c r="DY42" t="s">
        <v>946</v>
      </c>
      <c r="DZ42" t="s">
        <v>947</v>
      </c>
      <c r="EA42" t="s">
        <v>948</v>
      </c>
      <c r="EF42" t="s">
        <v>48</v>
      </c>
      <c r="EG42" t="s">
        <v>818</v>
      </c>
      <c r="EI42" t="s">
        <v>812</v>
      </c>
    </row>
    <row r="43" spans="122:139" ht="10.5" customHeight="1">
      <c r="DR43" t="s">
        <v>18</v>
      </c>
      <c r="DW43">
        <v>30857350</v>
      </c>
      <c r="DX43" t="s">
        <v>949</v>
      </c>
      <c r="DY43" t="s">
        <v>950</v>
      </c>
      <c r="DZ43" t="s">
        <v>929</v>
      </c>
      <c r="EA43" t="s">
        <v>951</v>
      </c>
      <c r="EF43" t="s">
        <v>48</v>
      </c>
      <c r="EG43" t="s">
        <v>818</v>
      </c>
      <c r="EI43" t="s">
        <v>812</v>
      </c>
    </row>
    <row r="44" spans="122:139" ht="10.5" customHeight="1">
      <c r="DR44" t="s">
        <v>18</v>
      </c>
      <c r="DW44">
        <v>26322066</v>
      </c>
      <c r="DX44" t="s">
        <v>952</v>
      </c>
      <c r="DY44" t="s">
        <v>953</v>
      </c>
      <c r="DZ44" t="s">
        <v>893</v>
      </c>
      <c r="EA44" t="s">
        <v>954</v>
      </c>
      <c r="EF44" t="s">
        <v>48</v>
      </c>
      <c r="EG44" t="s">
        <v>818</v>
      </c>
      <c r="EI44" t="s">
        <v>812</v>
      </c>
    </row>
    <row r="45" spans="122:139" ht="10.5" customHeight="1">
      <c r="DR45" t="s">
        <v>18</v>
      </c>
      <c r="DW45">
        <v>26322062</v>
      </c>
      <c r="DX45" t="s">
        <v>955</v>
      </c>
      <c r="DY45" t="s">
        <v>956</v>
      </c>
      <c r="DZ45" t="s">
        <v>957</v>
      </c>
      <c r="EA45" t="s">
        <v>958</v>
      </c>
      <c r="EF45" t="s">
        <v>48</v>
      </c>
      <c r="EG45" t="s">
        <v>818</v>
      </c>
      <c r="EI45" t="s">
        <v>812</v>
      </c>
    </row>
    <row r="46" spans="122:139" ht="10.5" customHeight="1">
      <c r="DR46" t="s">
        <v>18</v>
      </c>
      <c r="DW46">
        <v>26382849</v>
      </c>
      <c r="DX46" t="s">
        <v>959</v>
      </c>
      <c r="DY46" t="s">
        <v>960</v>
      </c>
      <c r="DZ46" t="s">
        <v>874</v>
      </c>
      <c r="EA46" t="s">
        <v>961</v>
      </c>
      <c r="EF46" t="s">
        <v>744</v>
      </c>
      <c r="EG46" t="s">
        <v>811</v>
      </c>
      <c r="EI46" t="s">
        <v>812</v>
      </c>
    </row>
    <row r="47" spans="122:139" ht="10.5" customHeight="1">
      <c r="DR47" t="s">
        <v>18</v>
      </c>
      <c r="DW47">
        <v>26504769</v>
      </c>
      <c r="DX47" t="s">
        <v>962</v>
      </c>
      <c r="DY47" t="s">
        <v>963</v>
      </c>
      <c r="DZ47" t="s">
        <v>964</v>
      </c>
      <c r="EA47" t="s">
        <v>965</v>
      </c>
      <c r="EF47" t="s">
        <v>739</v>
      </c>
      <c r="EG47" t="s">
        <v>883</v>
      </c>
      <c r="EI47" t="s">
        <v>812</v>
      </c>
    </row>
    <row r="48" spans="122:139" ht="10.5" customHeight="1">
      <c r="DR48" t="s">
        <v>18</v>
      </c>
      <c r="DW48">
        <v>26322051</v>
      </c>
      <c r="DX48" t="s">
        <v>966</v>
      </c>
      <c r="DY48" t="s">
        <v>967</v>
      </c>
      <c r="DZ48" t="s">
        <v>968</v>
      </c>
      <c r="EA48" t="s">
        <v>969</v>
      </c>
      <c r="EF48" t="s">
        <v>48</v>
      </c>
      <c r="EG48" t="s">
        <v>818</v>
      </c>
      <c r="EI48" t="s">
        <v>812</v>
      </c>
    </row>
    <row r="49" spans="122:139" ht="10.5" customHeight="1">
      <c r="DR49" t="s">
        <v>18</v>
      </c>
      <c r="DW49">
        <v>26516030</v>
      </c>
      <c r="DX49" t="s">
        <v>970</v>
      </c>
      <c r="DY49" t="s">
        <v>971</v>
      </c>
      <c r="DZ49" t="s">
        <v>848</v>
      </c>
      <c r="EA49" t="s">
        <v>972</v>
      </c>
      <c r="EF49" t="s">
        <v>48</v>
      </c>
      <c r="EG49" t="s">
        <v>818</v>
      </c>
      <c r="EI49" t="s">
        <v>812</v>
      </c>
    </row>
    <row r="50" spans="122:139" ht="10.5" customHeight="1">
      <c r="DR50" t="s">
        <v>18</v>
      </c>
      <c r="DW50">
        <v>26506301</v>
      </c>
      <c r="DX50" t="s">
        <v>973</v>
      </c>
      <c r="DY50" t="s">
        <v>974</v>
      </c>
      <c r="DZ50" t="s">
        <v>975</v>
      </c>
      <c r="EA50" t="s">
        <v>976</v>
      </c>
      <c r="EF50" t="s">
        <v>48</v>
      </c>
      <c r="EG50" t="s">
        <v>818</v>
      </c>
      <c r="EI50" t="s">
        <v>812</v>
      </c>
    </row>
    <row r="51" spans="122:139" ht="10.5" customHeight="1">
      <c r="DR51" t="s">
        <v>18</v>
      </c>
      <c r="DW51">
        <v>26808293</v>
      </c>
      <c r="DX51" t="s">
        <v>977</v>
      </c>
      <c r="DY51" t="s">
        <v>978</v>
      </c>
      <c r="DZ51" t="s">
        <v>830</v>
      </c>
      <c r="EA51" t="s">
        <v>979</v>
      </c>
      <c r="EF51" t="s">
        <v>757</v>
      </c>
      <c r="EG51" t="s">
        <v>914</v>
      </c>
      <c r="EI51" t="s">
        <v>812</v>
      </c>
    </row>
    <row r="52" spans="122:139" ht="10.5" customHeight="1">
      <c r="DR52" t="s">
        <v>18</v>
      </c>
      <c r="DW52">
        <v>30920488</v>
      </c>
      <c r="DX52" t="s">
        <v>980</v>
      </c>
      <c r="DY52" t="s">
        <v>981</v>
      </c>
      <c r="DZ52" t="s">
        <v>982</v>
      </c>
      <c r="EA52" t="s">
        <v>983</v>
      </c>
      <c r="EF52" t="s">
        <v>746</v>
      </c>
      <c r="EG52" t="s">
        <v>823</v>
      </c>
      <c r="EI52" t="s">
        <v>812</v>
      </c>
    </row>
    <row r="53" spans="122:139" ht="10.5" customHeight="1">
      <c r="DR53" t="s">
        <v>18</v>
      </c>
      <c r="DW53">
        <v>26514988</v>
      </c>
      <c r="DX53" t="s">
        <v>984</v>
      </c>
      <c r="DY53" t="s">
        <v>985</v>
      </c>
      <c r="DZ53" t="s">
        <v>986</v>
      </c>
      <c r="EA53" t="s">
        <v>987</v>
      </c>
      <c r="EB53" s="150">
        <v>42843</v>
      </c>
      <c r="EF53" t="s">
        <v>48</v>
      </c>
      <c r="EG53" t="s">
        <v>818</v>
      </c>
      <c r="EI53" t="s">
        <v>812</v>
      </c>
    </row>
    <row r="54" spans="122:139" ht="10.5" customHeight="1">
      <c r="DR54" t="s">
        <v>18</v>
      </c>
      <c r="DW54">
        <v>26504793</v>
      </c>
      <c r="DX54" t="s">
        <v>988</v>
      </c>
      <c r="DY54" t="s">
        <v>989</v>
      </c>
      <c r="DZ54" t="s">
        <v>859</v>
      </c>
      <c r="EA54" t="s">
        <v>990</v>
      </c>
      <c r="EF54" t="s">
        <v>760</v>
      </c>
      <c r="EG54" t="s">
        <v>991</v>
      </c>
      <c r="EI54" t="s">
        <v>812</v>
      </c>
    </row>
    <row r="55" spans="122:139" ht="10.5" customHeight="1">
      <c r="DR55" t="s">
        <v>18</v>
      </c>
      <c r="DW55">
        <v>26504793</v>
      </c>
      <c r="DX55" t="s">
        <v>988</v>
      </c>
      <c r="DY55" t="s">
        <v>989</v>
      </c>
      <c r="DZ55" t="s">
        <v>859</v>
      </c>
      <c r="EA55" t="s">
        <v>990</v>
      </c>
      <c r="EF55" t="s">
        <v>739</v>
      </c>
      <c r="EG55" t="s">
        <v>883</v>
      </c>
      <c r="EI55" t="s">
        <v>812</v>
      </c>
    </row>
    <row r="56" spans="122:139" ht="10.5" customHeight="1">
      <c r="DR56" t="s">
        <v>18</v>
      </c>
      <c r="DW56">
        <v>26504801</v>
      </c>
      <c r="DX56" t="s">
        <v>992</v>
      </c>
      <c r="DY56" t="s">
        <v>993</v>
      </c>
      <c r="DZ56" t="s">
        <v>859</v>
      </c>
      <c r="EA56" t="s">
        <v>994</v>
      </c>
      <c r="EF56" t="s">
        <v>48</v>
      </c>
      <c r="EG56" t="s">
        <v>818</v>
      </c>
      <c r="EI56" t="s">
        <v>812</v>
      </c>
    </row>
    <row r="57" spans="122:139" ht="10.5" customHeight="1">
      <c r="DR57" t="s">
        <v>18</v>
      </c>
      <c r="DW57">
        <v>26505895</v>
      </c>
      <c r="DX57" t="s">
        <v>995</v>
      </c>
      <c r="DY57" t="s">
        <v>996</v>
      </c>
      <c r="DZ57" t="s">
        <v>997</v>
      </c>
      <c r="EA57" t="s">
        <v>998</v>
      </c>
      <c r="EF57" t="s">
        <v>48</v>
      </c>
      <c r="EG57" t="s">
        <v>818</v>
      </c>
      <c r="EI57" t="s">
        <v>812</v>
      </c>
    </row>
    <row r="58" spans="122:139" ht="10.5" customHeight="1">
      <c r="DR58" t="s">
        <v>18</v>
      </c>
      <c r="DW58">
        <v>26801781</v>
      </c>
      <c r="DX58" t="s">
        <v>999</v>
      </c>
      <c r="DY58" t="s">
        <v>1000</v>
      </c>
      <c r="DZ58" t="s">
        <v>925</v>
      </c>
      <c r="EA58" t="s">
        <v>1001</v>
      </c>
      <c r="EB58" s="150">
        <v>34310</v>
      </c>
      <c r="EF58" t="s">
        <v>744</v>
      </c>
      <c r="EG58" t="s">
        <v>811</v>
      </c>
      <c r="EI58" t="s">
        <v>812</v>
      </c>
    </row>
    <row r="59" spans="122:139" ht="10.5" customHeight="1">
      <c r="DR59" t="s">
        <v>18</v>
      </c>
      <c r="DW59">
        <v>26322069</v>
      </c>
      <c r="DX59" t="s">
        <v>1002</v>
      </c>
      <c r="DY59" t="s">
        <v>1003</v>
      </c>
      <c r="DZ59" t="s">
        <v>925</v>
      </c>
      <c r="EA59" t="s">
        <v>1004</v>
      </c>
      <c r="EB59" s="150">
        <v>43010</v>
      </c>
      <c r="EF59" t="s">
        <v>48</v>
      </c>
      <c r="EG59" t="s">
        <v>818</v>
      </c>
      <c r="EI59" t="s">
        <v>812</v>
      </c>
    </row>
    <row r="60" spans="122:139" ht="10.5" customHeight="1">
      <c r="DR60" t="s">
        <v>18</v>
      </c>
      <c r="DW60">
        <v>26322071</v>
      </c>
      <c r="DX60" t="s">
        <v>1005</v>
      </c>
      <c r="DY60" t="s">
        <v>1006</v>
      </c>
      <c r="DZ60" t="s">
        <v>1007</v>
      </c>
      <c r="EA60" t="s">
        <v>1008</v>
      </c>
      <c r="EF60" t="s">
        <v>48</v>
      </c>
      <c r="EG60" t="s">
        <v>818</v>
      </c>
      <c r="EI60" t="s">
        <v>812</v>
      </c>
    </row>
    <row r="61" spans="122:139" ht="10.5" customHeight="1">
      <c r="DR61" t="s">
        <v>18</v>
      </c>
      <c r="DW61">
        <v>26551152</v>
      </c>
      <c r="DX61" t="s">
        <v>1009</v>
      </c>
      <c r="DY61" t="s">
        <v>1010</v>
      </c>
      <c r="DZ61" t="s">
        <v>1011</v>
      </c>
      <c r="EA61" t="s">
        <v>1012</v>
      </c>
      <c r="EF61" t="s">
        <v>48</v>
      </c>
      <c r="EG61" t="s">
        <v>818</v>
      </c>
      <c r="EI61" t="s">
        <v>812</v>
      </c>
    </row>
    <row r="62" spans="122:139" ht="10.5" customHeight="1">
      <c r="DR62" t="s">
        <v>18</v>
      </c>
      <c r="DW62">
        <v>26409926</v>
      </c>
      <c r="DX62" t="s">
        <v>1013</v>
      </c>
      <c r="DY62" t="s">
        <v>1014</v>
      </c>
      <c r="DZ62" t="s">
        <v>813</v>
      </c>
      <c r="EA62" t="s">
        <v>1015</v>
      </c>
      <c r="EF62" t="s">
        <v>48</v>
      </c>
      <c r="EG62" t="s">
        <v>818</v>
      </c>
      <c r="EI62" t="s">
        <v>812</v>
      </c>
    </row>
    <row r="63" spans="122:139" ht="10.5" customHeight="1">
      <c r="DR63" t="s">
        <v>18</v>
      </c>
      <c r="DW63">
        <v>26322159</v>
      </c>
      <c r="DX63" t="s">
        <v>1016</v>
      </c>
      <c r="DY63" t="s">
        <v>996</v>
      </c>
      <c r="DZ63" t="s">
        <v>1017</v>
      </c>
      <c r="EA63" t="s">
        <v>998</v>
      </c>
      <c r="EF63" t="s">
        <v>48</v>
      </c>
      <c r="EG63" t="s">
        <v>818</v>
      </c>
      <c r="EI63" t="s">
        <v>812</v>
      </c>
    </row>
    <row r="64" spans="122:139" ht="10.5" customHeight="1">
      <c r="DR64" t="s">
        <v>18</v>
      </c>
      <c r="DW64">
        <v>26322074</v>
      </c>
      <c r="DX64" t="s">
        <v>1018</v>
      </c>
      <c r="DY64" t="s">
        <v>1019</v>
      </c>
      <c r="DZ64" t="s">
        <v>1011</v>
      </c>
      <c r="EA64" t="s">
        <v>1020</v>
      </c>
      <c r="EC64" s="150">
        <v>44963</v>
      </c>
      <c r="EF64" t="s">
        <v>48</v>
      </c>
      <c r="EG64" t="s">
        <v>818</v>
      </c>
      <c r="EI64" t="s">
        <v>812</v>
      </c>
    </row>
    <row r="65" spans="122:139" ht="10.5" customHeight="1">
      <c r="DR65" t="s">
        <v>18</v>
      </c>
      <c r="DW65">
        <v>26324389</v>
      </c>
      <c r="DX65" t="s">
        <v>1021</v>
      </c>
      <c r="DY65" t="s">
        <v>1022</v>
      </c>
      <c r="DZ65" t="s">
        <v>830</v>
      </c>
      <c r="EA65" t="s">
        <v>1023</v>
      </c>
      <c r="EF65" t="s">
        <v>745</v>
      </c>
      <c r="EG65" t="s">
        <v>868</v>
      </c>
      <c r="EI65" t="s">
        <v>812</v>
      </c>
    </row>
    <row r="66" spans="122:139" ht="10.5" customHeight="1">
      <c r="DR66" t="s">
        <v>18</v>
      </c>
      <c r="DW66">
        <v>26409950</v>
      </c>
      <c r="DX66" t="s">
        <v>1024</v>
      </c>
      <c r="DY66" t="s">
        <v>1025</v>
      </c>
      <c r="DZ66" t="s">
        <v>908</v>
      </c>
      <c r="EA66" t="s">
        <v>1026</v>
      </c>
      <c r="EF66" t="s">
        <v>744</v>
      </c>
      <c r="EG66" t="s">
        <v>811</v>
      </c>
      <c r="EI66" t="s">
        <v>812</v>
      </c>
    </row>
    <row r="67" spans="122:139" ht="10.5" customHeight="1">
      <c r="DR67" t="s">
        <v>18</v>
      </c>
      <c r="DW67">
        <v>26409950</v>
      </c>
      <c r="DX67" t="s">
        <v>1024</v>
      </c>
      <c r="DY67" t="s">
        <v>1025</v>
      </c>
      <c r="DZ67" t="s">
        <v>908</v>
      </c>
      <c r="EA67" t="s">
        <v>1026</v>
      </c>
      <c r="EF67" t="s">
        <v>743</v>
      </c>
      <c r="EG67" t="s">
        <v>832</v>
      </c>
      <c r="EI67" t="s">
        <v>812</v>
      </c>
    </row>
    <row r="68" spans="122:139" ht="10.5" customHeight="1">
      <c r="DR68" t="s">
        <v>18</v>
      </c>
      <c r="DW68">
        <v>31449168</v>
      </c>
      <c r="DX68" t="s">
        <v>1027</v>
      </c>
      <c r="DY68" t="s">
        <v>1028</v>
      </c>
      <c r="DZ68" t="s">
        <v>859</v>
      </c>
      <c r="EA68" t="s">
        <v>1029</v>
      </c>
      <c r="EB68" s="150">
        <v>44132</v>
      </c>
      <c r="EF68" t="s">
        <v>48</v>
      </c>
      <c r="EG68" t="s">
        <v>818</v>
      </c>
      <c r="EI68" t="s">
        <v>812</v>
      </c>
    </row>
    <row r="69" spans="122:139" ht="10.5" customHeight="1">
      <c r="DR69" t="s">
        <v>18</v>
      </c>
      <c r="DW69">
        <v>26801575</v>
      </c>
      <c r="DX69" t="s">
        <v>1030</v>
      </c>
      <c r="DY69" t="s">
        <v>1031</v>
      </c>
      <c r="DZ69" t="s">
        <v>1032</v>
      </c>
      <c r="EA69" t="s">
        <v>1033</v>
      </c>
      <c r="EB69" s="150">
        <v>39335</v>
      </c>
      <c r="EF69" t="s">
        <v>746</v>
      </c>
      <c r="EG69" t="s">
        <v>823</v>
      </c>
      <c r="EI69" t="s">
        <v>812</v>
      </c>
    </row>
    <row r="70" spans="122:139" ht="10.5" customHeight="1">
      <c r="DR70" t="s">
        <v>18</v>
      </c>
      <c r="DW70">
        <v>31522189</v>
      </c>
      <c r="DX70" t="s">
        <v>1034</v>
      </c>
      <c r="DY70" t="s">
        <v>1035</v>
      </c>
      <c r="DZ70" t="s">
        <v>859</v>
      </c>
      <c r="EA70" t="s">
        <v>1036</v>
      </c>
      <c r="EF70" t="s">
        <v>48</v>
      </c>
      <c r="EG70" t="s">
        <v>818</v>
      </c>
      <c r="EI70" t="s">
        <v>812</v>
      </c>
    </row>
    <row r="71" spans="122:139" ht="10.5" customHeight="1">
      <c r="DR71" t="s">
        <v>18</v>
      </c>
      <c r="DW71">
        <v>31458211</v>
      </c>
      <c r="DX71" t="s">
        <v>1037</v>
      </c>
      <c r="DY71" t="s">
        <v>1038</v>
      </c>
      <c r="DZ71" t="s">
        <v>929</v>
      </c>
      <c r="EA71" t="s">
        <v>1039</v>
      </c>
      <c r="EB71" s="150">
        <v>44193</v>
      </c>
      <c r="EF71" t="s">
        <v>48</v>
      </c>
      <c r="EG71" t="s">
        <v>818</v>
      </c>
      <c r="EI71" t="s">
        <v>812</v>
      </c>
    </row>
    <row r="72" spans="122:139" ht="10.5" customHeight="1">
      <c r="DR72" t="s">
        <v>18</v>
      </c>
      <c r="DW72">
        <v>26613700</v>
      </c>
      <c r="DX72" t="s">
        <v>1040</v>
      </c>
      <c r="DY72" t="s">
        <v>1041</v>
      </c>
      <c r="DZ72" t="s">
        <v>1042</v>
      </c>
      <c r="EA72" t="s">
        <v>1043</v>
      </c>
      <c r="EF72" t="s">
        <v>746</v>
      </c>
      <c r="EG72" t="s">
        <v>823</v>
      </c>
      <c r="EI72" t="s">
        <v>812</v>
      </c>
    </row>
    <row r="73" spans="122:139" ht="10.5" customHeight="1">
      <c r="DR73" t="s">
        <v>18</v>
      </c>
      <c r="DW73">
        <v>26527116</v>
      </c>
      <c r="DX73" t="s">
        <v>1044</v>
      </c>
      <c r="DY73" t="s">
        <v>1045</v>
      </c>
      <c r="DZ73" t="s">
        <v>925</v>
      </c>
      <c r="EA73" t="s">
        <v>1046</v>
      </c>
      <c r="EF73" t="s">
        <v>746</v>
      </c>
      <c r="EG73" t="s">
        <v>823</v>
      </c>
      <c r="EI73" t="s">
        <v>812</v>
      </c>
    </row>
    <row r="74" spans="122:139" ht="10.5" customHeight="1">
      <c r="DR74" t="s">
        <v>18</v>
      </c>
      <c r="DW74">
        <v>27568678</v>
      </c>
      <c r="DX74" t="s">
        <v>1047</v>
      </c>
      <c r="DY74" t="s">
        <v>1048</v>
      </c>
      <c r="DZ74" t="s">
        <v>1049</v>
      </c>
      <c r="EA74" t="s">
        <v>1050</v>
      </c>
      <c r="EF74" t="s">
        <v>48</v>
      </c>
      <c r="EG74" t="s">
        <v>818</v>
      </c>
      <c r="EI74" t="s">
        <v>812</v>
      </c>
    </row>
    <row r="75" spans="122:139" ht="10.5" customHeight="1">
      <c r="DR75" t="s">
        <v>18</v>
      </c>
      <c r="DW75">
        <v>26503034</v>
      </c>
      <c r="DX75" t="s">
        <v>1051</v>
      </c>
      <c r="DY75" t="s">
        <v>1052</v>
      </c>
      <c r="DZ75" t="s">
        <v>843</v>
      </c>
      <c r="EA75" t="s">
        <v>1053</v>
      </c>
      <c r="EF75" t="s">
        <v>743</v>
      </c>
      <c r="EG75" t="s">
        <v>832</v>
      </c>
      <c r="EI75" t="s">
        <v>812</v>
      </c>
    </row>
    <row r="76" spans="122:139" ht="10.5" customHeight="1">
      <c r="DR76" t="s">
        <v>18</v>
      </c>
      <c r="DW76">
        <v>26409958</v>
      </c>
      <c r="DX76" t="s">
        <v>1054</v>
      </c>
      <c r="DY76" t="s">
        <v>1055</v>
      </c>
      <c r="DZ76" t="s">
        <v>908</v>
      </c>
      <c r="EA76" t="s">
        <v>1056</v>
      </c>
      <c r="EF76" t="s">
        <v>743</v>
      </c>
      <c r="EG76" t="s">
        <v>832</v>
      </c>
      <c r="EI76" t="s">
        <v>812</v>
      </c>
    </row>
    <row r="77" spans="122:139" ht="10.5" customHeight="1">
      <c r="DR77" t="s">
        <v>18</v>
      </c>
      <c r="DW77">
        <v>30911713</v>
      </c>
      <c r="DX77" t="s">
        <v>1057</v>
      </c>
      <c r="DY77" t="s">
        <v>981</v>
      </c>
      <c r="DZ77" t="s">
        <v>1032</v>
      </c>
      <c r="EA77" t="s">
        <v>983</v>
      </c>
      <c r="EB77" s="150">
        <v>42795</v>
      </c>
      <c r="EF77" t="s">
        <v>746</v>
      </c>
      <c r="EG77" t="s">
        <v>823</v>
      </c>
      <c r="EI77" t="s">
        <v>812</v>
      </c>
    </row>
    <row r="78" spans="122:139" ht="10.5" customHeight="1">
      <c r="DR78" t="s">
        <v>18</v>
      </c>
      <c r="DW78">
        <v>26808280</v>
      </c>
      <c r="DX78" t="s">
        <v>1058</v>
      </c>
      <c r="DY78" t="s">
        <v>1059</v>
      </c>
      <c r="DZ78" t="s">
        <v>925</v>
      </c>
      <c r="EA78" t="s">
        <v>1060</v>
      </c>
      <c r="EF78" t="s">
        <v>48</v>
      </c>
      <c r="EG78" t="s">
        <v>818</v>
      </c>
      <c r="EI78" t="s">
        <v>812</v>
      </c>
    </row>
    <row r="79" spans="122:139" ht="10.5" customHeight="1">
      <c r="DR79" t="s">
        <v>18</v>
      </c>
      <c r="DW79">
        <v>26803061</v>
      </c>
      <c r="DX79" t="s">
        <v>1061</v>
      </c>
      <c r="DY79" t="s">
        <v>1062</v>
      </c>
      <c r="DZ79" t="s">
        <v>893</v>
      </c>
      <c r="EA79" t="s">
        <v>1063</v>
      </c>
      <c r="EF79" t="s">
        <v>48</v>
      </c>
      <c r="EG79" t="s">
        <v>818</v>
      </c>
      <c r="EI79" t="s">
        <v>812</v>
      </c>
    </row>
    <row r="80" spans="122:139" ht="10.5" customHeight="1">
      <c r="DR80" t="s">
        <v>18</v>
      </c>
      <c r="DW80">
        <v>31618392</v>
      </c>
      <c r="DX80" t="s">
        <v>1064</v>
      </c>
      <c r="DY80" t="s">
        <v>1065</v>
      </c>
      <c r="DZ80" t="s">
        <v>1066</v>
      </c>
      <c r="EA80" t="s">
        <v>1067</v>
      </c>
      <c r="EB80" s="150">
        <v>44826</v>
      </c>
      <c r="EF80" t="s">
        <v>746</v>
      </c>
      <c r="EG80" t="s">
        <v>823</v>
      </c>
      <c r="EI80" t="s">
        <v>812</v>
      </c>
    </row>
    <row r="81" spans="122:139" ht="10.5" customHeight="1">
      <c r="DR81" t="s">
        <v>18</v>
      </c>
      <c r="DW81">
        <v>26804488</v>
      </c>
      <c r="DX81" t="s">
        <v>1068</v>
      </c>
      <c r="DY81" t="s">
        <v>1069</v>
      </c>
      <c r="DZ81" t="s">
        <v>839</v>
      </c>
      <c r="EA81" t="s">
        <v>1070</v>
      </c>
      <c r="EF81" t="s">
        <v>746</v>
      </c>
      <c r="EG81" t="s">
        <v>823</v>
      </c>
      <c r="EI81" t="s">
        <v>812</v>
      </c>
    </row>
    <row r="82" spans="122:139" ht="10.5" customHeight="1">
      <c r="DR82" t="s">
        <v>18</v>
      </c>
      <c r="DW82">
        <v>26559006</v>
      </c>
      <c r="DX82" t="s">
        <v>1071</v>
      </c>
      <c r="DY82" t="s">
        <v>1072</v>
      </c>
      <c r="DZ82" t="s">
        <v>1073</v>
      </c>
      <c r="EA82" t="s">
        <v>1074</v>
      </c>
      <c r="EF82" t="s">
        <v>746</v>
      </c>
      <c r="EG82" t="s">
        <v>823</v>
      </c>
      <c r="EI82" t="s">
        <v>812</v>
      </c>
    </row>
    <row r="83" spans="122:139" ht="10.5" customHeight="1">
      <c r="DR83" t="s">
        <v>18</v>
      </c>
      <c r="DW83">
        <v>26524717</v>
      </c>
      <c r="DX83" t="s">
        <v>1075</v>
      </c>
      <c r="DY83" t="s">
        <v>1076</v>
      </c>
      <c r="DZ83" t="s">
        <v>1077</v>
      </c>
      <c r="EA83" t="s">
        <v>1078</v>
      </c>
      <c r="EF83" t="s">
        <v>746</v>
      </c>
      <c r="EG83" t="s">
        <v>823</v>
      </c>
      <c r="EI83" t="s">
        <v>812</v>
      </c>
    </row>
    <row r="84" spans="122:139" ht="10.5" customHeight="1">
      <c r="DR84" t="s">
        <v>18</v>
      </c>
      <c r="DW84">
        <v>26321836</v>
      </c>
      <c r="DX84" t="s">
        <v>1079</v>
      </c>
      <c r="DY84" t="s">
        <v>1080</v>
      </c>
      <c r="DZ84" t="s">
        <v>1077</v>
      </c>
      <c r="EA84" t="s">
        <v>1081</v>
      </c>
      <c r="EF84" t="s">
        <v>48</v>
      </c>
      <c r="EG84" t="s">
        <v>818</v>
      </c>
      <c r="EI84" t="s">
        <v>812</v>
      </c>
    </row>
    <row r="85" spans="122:139" ht="10.5" customHeight="1">
      <c r="DR85" t="s">
        <v>18</v>
      </c>
      <c r="DW85">
        <v>31336058</v>
      </c>
      <c r="DX85" t="s">
        <v>1082</v>
      </c>
      <c r="DY85" t="s">
        <v>1083</v>
      </c>
      <c r="DZ85" t="s">
        <v>1084</v>
      </c>
      <c r="EA85" t="s">
        <v>1085</v>
      </c>
      <c r="EB85" s="150">
        <v>43662</v>
      </c>
      <c r="EF85" t="s">
        <v>48</v>
      </c>
      <c r="EG85" t="s">
        <v>818</v>
      </c>
      <c r="EI85" t="s">
        <v>812</v>
      </c>
    </row>
    <row r="86" spans="122:139" ht="10.5" customHeight="1">
      <c r="DR86" t="s">
        <v>18</v>
      </c>
      <c r="DW86">
        <v>26516013</v>
      </c>
      <c r="DX86" t="s">
        <v>1086</v>
      </c>
      <c r="DY86" t="s">
        <v>1087</v>
      </c>
      <c r="DZ86" t="s">
        <v>893</v>
      </c>
      <c r="EA86" t="s">
        <v>1088</v>
      </c>
      <c r="EB86" s="150">
        <v>35842</v>
      </c>
      <c r="EF86" t="s">
        <v>746</v>
      </c>
      <c r="EG86" t="s">
        <v>823</v>
      </c>
      <c r="EI86" t="s">
        <v>812</v>
      </c>
    </row>
    <row r="87" spans="122:139" ht="10.5" customHeight="1">
      <c r="DR87" t="s">
        <v>18</v>
      </c>
      <c r="DW87">
        <v>26515847</v>
      </c>
      <c r="DX87" t="s">
        <v>1089</v>
      </c>
      <c r="DY87" t="s">
        <v>1090</v>
      </c>
      <c r="DZ87" t="s">
        <v>848</v>
      </c>
      <c r="EA87" t="s">
        <v>1091</v>
      </c>
      <c r="EF87" t="s">
        <v>746</v>
      </c>
      <c r="EG87" t="s">
        <v>823</v>
      </c>
      <c r="EI87" t="s">
        <v>812</v>
      </c>
    </row>
    <row r="88" spans="122:139" ht="10.5" customHeight="1">
      <c r="DR88" t="s">
        <v>18</v>
      </c>
      <c r="DW88">
        <v>31077220</v>
      </c>
      <c r="DX88" t="s">
        <v>1092</v>
      </c>
      <c r="DY88" t="s">
        <v>1093</v>
      </c>
      <c r="DZ88" t="s">
        <v>1042</v>
      </c>
      <c r="EA88" t="s">
        <v>1094</v>
      </c>
      <c r="EF88" t="s">
        <v>746</v>
      </c>
      <c r="EG88" t="s">
        <v>823</v>
      </c>
      <c r="EI88" t="s">
        <v>812</v>
      </c>
    </row>
    <row r="89" spans="122:139" ht="10.5" customHeight="1">
      <c r="DR89" t="s">
        <v>18</v>
      </c>
      <c r="DW89">
        <v>26522205</v>
      </c>
      <c r="DX89" t="s">
        <v>1095</v>
      </c>
      <c r="DY89" t="s">
        <v>1096</v>
      </c>
      <c r="DZ89" t="s">
        <v>830</v>
      </c>
      <c r="EA89" t="s">
        <v>1097</v>
      </c>
      <c r="EF89" t="s">
        <v>746</v>
      </c>
      <c r="EG89" t="s">
        <v>823</v>
      </c>
      <c r="EI89" t="s">
        <v>812</v>
      </c>
    </row>
    <row r="90" spans="122:139" ht="10.5" customHeight="1">
      <c r="DR90" t="s">
        <v>18</v>
      </c>
      <c r="DW90">
        <v>31522039</v>
      </c>
      <c r="DX90" t="s">
        <v>1098</v>
      </c>
      <c r="DY90" t="s">
        <v>1099</v>
      </c>
      <c r="DZ90" t="s">
        <v>1100</v>
      </c>
      <c r="EA90" t="s">
        <v>1101</v>
      </c>
      <c r="EF90" t="s">
        <v>48</v>
      </c>
      <c r="EG90" t="s">
        <v>818</v>
      </c>
      <c r="EI90" t="s">
        <v>812</v>
      </c>
    </row>
    <row r="91" spans="122:139" ht="10.5" customHeight="1">
      <c r="DR91" t="s">
        <v>18</v>
      </c>
      <c r="DW91">
        <v>31522339</v>
      </c>
      <c r="DX91" t="s">
        <v>1102</v>
      </c>
      <c r="DY91" t="s">
        <v>1103</v>
      </c>
      <c r="DZ91" t="s">
        <v>925</v>
      </c>
      <c r="EA91" t="s">
        <v>1104</v>
      </c>
      <c r="EF91" t="s">
        <v>48</v>
      </c>
      <c r="EG91" t="s">
        <v>818</v>
      </c>
      <c r="EI91" t="s">
        <v>812</v>
      </c>
    </row>
    <row r="92" spans="122:139" ht="10.5" customHeight="1">
      <c r="DR92" t="s">
        <v>18</v>
      </c>
      <c r="DW92">
        <v>26625840</v>
      </c>
      <c r="DX92" t="s">
        <v>1105</v>
      </c>
      <c r="DY92" t="s">
        <v>1106</v>
      </c>
      <c r="DZ92" t="s">
        <v>925</v>
      </c>
      <c r="EA92" t="s">
        <v>1107</v>
      </c>
      <c r="EB92" s="150">
        <v>40505</v>
      </c>
      <c r="EF92" t="s">
        <v>48</v>
      </c>
      <c r="EG92" t="s">
        <v>818</v>
      </c>
      <c r="EI92" t="s">
        <v>812</v>
      </c>
    </row>
    <row r="93" spans="122:139" ht="10.5" customHeight="1">
      <c r="DR93" t="s">
        <v>18</v>
      </c>
      <c r="DW93">
        <v>26504836</v>
      </c>
      <c r="DX93" t="s">
        <v>1108</v>
      </c>
      <c r="DY93" t="s">
        <v>1109</v>
      </c>
      <c r="DZ93" t="s">
        <v>1110</v>
      </c>
      <c r="EA93" t="s">
        <v>1111</v>
      </c>
      <c r="EF93" t="s">
        <v>48</v>
      </c>
      <c r="EG93" t="s">
        <v>818</v>
      </c>
      <c r="EI93" t="s">
        <v>812</v>
      </c>
    </row>
    <row r="94" spans="122:139" ht="10.5" customHeight="1">
      <c r="DR94" t="s">
        <v>18</v>
      </c>
      <c r="DW94">
        <v>31080130</v>
      </c>
      <c r="DX94" t="s">
        <v>1112</v>
      </c>
      <c r="DY94" t="s">
        <v>1113</v>
      </c>
      <c r="DZ94" t="s">
        <v>859</v>
      </c>
      <c r="EA94" t="s">
        <v>1114</v>
      </c>
      <c r="EB94" s="150">
        <v>42734</v>
      </c>
      <c r="EF94" t="s">
        <v>48</v>
      </c>
      <c r="EG94" t="s">
        <v>818</v>
      </c>
      <c r="EI94" t="s">
        <v>812</v>
      </c>
    </row>
    <row r="95" spans="122:139" ht="10.5" customHeight="1">
      <c r="DR95" t="s">
        <v>18</v>
      </c>
      <c r="DW95">
        <v>26808257</v>
      </c>
      <c r="DX95" t="s">
        <v>1115</v>
      </c>
      <c r="DY95" t="s">
        <v>1116</v>
      </c>
      <c r="DZ95" t="s">
        <v>843</v>
      </c>
      <c r="EA95" t="s">
        <v>1117</v>
      </c>
      <c r="EF95" t="s">
        <v>48</v>
      </c>
      <c r="EG95" t="s">
        <v>818</v>
      </c>
      <c r="EI95" t="s">
        <v>812</v>
      </c>
    </row>
    <row r="96" spans="122:139" ht="10.5" customHeight="1">
      <c r="DR96" t="s">
        <v>18</v>
      </c>
      <c r="DW96">
        <v>27571610</v>
      </c>
      <c r="DX96" t="s">
        <v>1118</v>
      </c>
      <c r="DY96" t="s">
        <v>1119</v>
      </c>
      <c r="DZ96" t="s">
        <v>925</v>
      </c>
      <c r="EA96" t="s">
        <v>1120</v>
      </c>
      <c r="EF96" t="s">
        <v>48</v>
      </c>
      <c r="EG96" t="s">
        <v>818</v>
      </c>
      <c r="EI96" t="s">
        <v>812</v>
      </c>
    </row>
    <row r="97" spans="122:139" ht="10.5" customHeight="1">
      <c r="DR97" t="s">
        <v>18</v>
      </c>
      <c r="DW97">
        <v>31028795</v>
      </c>
      <c r="DX97" t="s">
        <v>1121</v>
      </c>
      <c r="DY97" t="s">
        <v>1122</v>
      </c>
      <c r="DZ97" t="s">
        <v>1042</v>
      </c>
      <c r="EA97" t="s">
        <v>1123</v>
      </c>
      <c r="EB97" s="150">
        <v>43095</v>
      </c>
      <c r="EF97" t="s">
        <v>48</v>
      </c>
      <c r="EG97" t="s">
        <v>818</v>
      </c>
      <c r="EI97" t="s">
        <v>812</v>
      </c>
    </row>
    <row r="98" spans="122:139" ht="10.5" customHeight="1">
      <c r="DR98" t="s">
        <v>18</v>
      </c>
      <c r="DW98">
        <v>26808344</v>
      </c>
      <c r="DX98" t="s">
        <v>1124</v>
      </c>
      <c r="DY98" t="s">
        <v>1125</v>
      </c>
      <c r="DZ98" t="s">
        <v>874</v>
      </c>
      <c r="EA98" t="s">
        <v>1126</v>
      </c>
      <c r="EC98" s="150">
        <v>44781</v>
      </c>
      <c r="EF98" t="s">
        <v>48</v>
      </c>
      <c r="EG98" t="s">
        <v>818</v>
      </c>
      <c r="EI98" t="s">
        <v>812</v>
      </c>
    </row>
    <row r="99" spans="122:139" ht="10.5" customHeight="1">
      <c r="DR99" t="s">
        <v>18</v>
      </c>
      <c r="DW99">
        <v>31503906</v>
      </c>
      <c r="DX99" t="s">
        <v>1127</v>
      </c>
      <c r="DY99" t="s">
        <v>1128</v>
      </c>
      <c r="DZ99" t="s">
        <v>821</v>
      </c>
      <c r="EA99" t="s">
        <v>1129</v>
      </c>
      <c r="EB99" s="150">
        <v>43424</v>
      </c>
      <c r="EF99" t="s">
        <v>746</v>
      </c>
      <c r="EG99" t="s">
        <v>823</v>
      </c>
      <c r="EI99" t="s">
        <v>812</v>
      </c>
    </row>
    <row r="100" spans="122:139" ht="10.5" customHeight="1">
      <c r="DR100" t="s">
        <v>18</v>
      </c>
      <c r="DW100">
        <v>26416221</v>
      </c>
      <c r="DX100" t="s">
        <v>1130</v>
      </c>
      <c r="DY100" t="s">
        <v>1131</v>
      </c>
      <c r="DZ100" t="s">
        <v>190</v>
      </c>
      <c r="EA100" t="s">
        <v>1132</v>
      </c>
      <c r="EB100" s="150">
        <v>41031</v>
      </c>
      <c r="EF100" t="s">
        <v>746</v>
      </c>
      <c r="EG100" t="s">
        <v>823</v>
      </c>
      <c r="EI100" t="s">
        <v>812</v>
      </c>
    </row>
    <row r="101" spans="122:139" ht="10.5" customHeight="1">
      <c r="DR101" t="s">
        <v>18</v>
      </c>
      <c r="DW101">
        <v>27687870</v>
      </c>
      <c r="DX101" t="s">
        <v>1133</v>
      </c>
      <c r="DY101" t="s">
        <v>1134</v>
      </c>
      <c r="DZ101" t="s">
        <v>1007</v>
      </c>
      <c r="EA101" t="s">
        <v>1135</v>
      </c>
      <c r="EF101" t="s">
        <v>744</v>
      </c>
      <c r="EG101" t="s">
        <v>811</v>
      </c>
      <c r="EI101" t="s">
        <v>812</v>
      </c>
    </row>
    <row r="102" spans="122:139" ht="10.5" customHeight="1">
      <c r="DR102" t="s">
        <v>18</v>
      </c>
      <c r="DW102">
        <v>27687870</v>
      </c>
      <c r="DX102" t="s">
        <v>1133</v>
      </c>
      <c r="DY102" t="s">
        <v>1134</v>
      </c>
      <c r="DZ102" t="s">
        <v>1007</v>
      </c>
      <c r="EA102" t="s">
        <v>1135</v>
      </c>
      <c r="EF102" t="s">
        <v>743</v>
      </c>
      <c r="EG102" t="s">
        <v>832</v>
      </c>
      <c r="EI102" t="s">
        <v>812</v>
      </c>
    </row>
    <row r="103" spans="122:139" ht="10.5" customHeight="1">
      <c r="DR103" t="s">
        <v>18</v>
      </c>
      <c r="DW103">
        <v>31511554</v>
      </c>
      <c r="DX103" t="s">
        <v>1136</v>
      </c>
      <c r="DY103" t="s">
        <v>1137</v>
      </c>
      <c r="DZ103" t="s">
        <v>1138</v>
      </c>
      <c r="EA103" t="s">
        <v>1139</v>
      </c>
      <c r="EB103" s="150">
        <v>43944</v>
      </c>
      <c r="EF103" t="s">
        <v>746</v>
      </c>
      <c r="EG103" t="s">
        <v>823</v>
      </c>
      <c r="EI103" t="s">
        <v>812</v>
      </c>
    </row>
    <row r="104" spans="122:139" ht="10.5" customHeight="1">
      <c r="DR104" t="s">
        <v>18</v>
      </c>
      <c r="DW104">
        <v>30934482</v>
      </c>
      <c r="DX104" t="s">
        <v>1140</v>
      </c>
      <c r="DY104" t="s">
        <v>1141</v>
      </c>
      <c r="DZ104" t="s">
        <v>830</v>
      </c>
      <c r="EA104" t="s">
        <v>1142</v>
      </c>
      <c r="EF104" t="s">
        <v>746</v>
      </c>
      <c r="EG104" t="s">
        <v>823</v>
      </c>
      <c r="EI104" t="s">
        <v>812</v>
      </c>
    </row>
    <row r="105" spans="122:139" ht="10.5" customHeight="1">
      <c r="DR105" t="s">
        <v>18</v>
      </c>
      <c r="DW105">
        <v>31303342</v>
      </c>
      <c r="DX105" t="s">
        <v>1143</v>
      </c>
      <c r="DY105" t="s">
        <v>1144</v>
      </c>
      <c r="DZ105" t="s">
        <v>925</v>
      </c>
      <c r="EA105" t="s">
        <v>1145</v>
      </c>
      <c r="EB105" s="150">
        <v>43342</v>
      </c>
      <c r="EF105" t="s">
        <v>48</v>
      </c>
      <c r="EG105" t="s">
        <v>818</v>
      </c>
      <c r="EI105" t="s">
        <v>812</v>
      </c>
    </row>
    <row r="106" spans="122:139" ht="10.5" customHeight="1">
      <c r="DR106" t="s">
        <v>18</v>
      </c>
      <c r="DW106">
        <v>27667099</v>
      </c>
      <c r="DX106" t="s">
        <v>1146</v>
      </c>
      <c r="DY106" t="s">
        <v>1147</v>
      </c>
      <c r="DZ106" t="s">
        <v>1148</v>
      </c>
      <c r="EA106" t="s">
        <v>1149</v>
      </c>
      <c r="EF106" t="s">
        <v>746</v>
      </c>
      <c r="EG106" t="s">
        <v>823</v>
      </c>
      <c r="EI106" t="s">
        <v>812</v>
      </c>
    </row>
    <row r="107" spans="122:139" ht="10.5" customHeight="1">
      <c r="DR107" t="s">
        <v>18</v>
      </c>
      <c r="DW107">
        <v>31180664</v>
      </c>
      <c r="DX107" t="s">
        <v>1150</v>
      </c>
      <c r="DY107" t="s">
        <v>1151</v>
      </c>
      <c r="DZ107" t="s">
        <v>1032</v>
      </c>
      <c r="EA107" t="s">
        <v>1152</v>
      </c>
      <c r="EB107" s="150">
        <v>43282</v>
      </c>
      <c r="EC107" s="150">
        <v>44746</v>
      </c>
      <c r="EF107" t="s">
        <v>746</v>
      </c>
      <c r="EG107" t="s">
        <v>823</v>
      </c>
      <c r="EI107" t="s">
        <v>812</v>
      </c>
    </row>
    <row r="108" spans="122:139" ht="10.5" customHeight="1">
      <c r="DR108" t="s">
        <v>18</v>
      </c>
      <c r="DW108">
        <v>26406211</v>
      </c>
      <c r="DX108" t="s">
        <v>1153</v>
      </c>
      <c r="DY108" t="s">
        <v>1154</v>
      </c>
      <c r="DZ108" t="s">
        <v>1148</v>
      </c>
      <c r="EA108" t="s">
        <v>1155</v>
      </c>
      <c r="EF108" t="s">
        <v>746</v>
      </c>
      <c r="EG108" t="s">
        <v>823</v>
      </c>
      <c r="EI108" t="s">
        <v>812</v>
      </c>
    </row>
    <row r="109" spans="122:139" ht="10.5" customHeight="1">
      <c r="DR109" t="s">
        <v>18</v>
      </c>
      <c r="DW109">
        <v>26502786</v>
      </c>
      <c r="DX109" t="s">
        <v>1156</v>
      </c>
      <c r="DY109" t="s">
        <v>1157</v>
      </c>
      <c r="DZ109" t="s">
        <v>1148</v>
      </c>
      <c r="EA109" t="s">
        <v>1158</v>
      </c>
      <c r="EF109" t="s">
        <v>746</v>
      </c>
      <c r="EG109" t="s">
        <v>823</v>
      </c>
      <c r="EI109" t="s">
        <v>812</v>
      </c>
    </row>
    <row r="110" spans="122:139" ht="10.5" customHeight="1">
      <c r="DR110" t="s">
        <v>18</v>
      </c>
      <c r="DW110">
        <v>26808305</v>
      </c>
      <c r="DX110" t="s">
        <v>1159</v>
      </c>
      <c r="DY110" t="s">
        <v>1160</v>
      </c>
      <c r="DZ110" t="s">
        <v>940</v>
      </c>
      <c r="EA110" t="s">
        <v>1161</v>
      </c>
      <c r="EF110" t="s">
        <v>48</v>
      </c>
      <c r="EG110" t="s">
        <v>818</v>
      </c>
      <c r="EI110" t="s">
        <v>812</v>
      </c>
    </row>
    <row r="111" spans="122:139" ht="10.5" customHeight="1">
      <c r="DR111" t="s">
        <v>18</v>
      </c>
      <c r="DW111">
        <v>31361027</v>
      </c>
      <c r="DX111" t="s">
        <v>1162</v>
      </c>
      <c r="DY111" t="s">
        <v>1163</v>
      </c>
      <c r="DZ111" t="s">
        <v>908</v>
      </c>
      <c r="EA111" t="s">
        <v>1164</v>
      </c>
      <c r="EB111" s="150">
        <v>43780</v>
      </c>
      <c r="EF111" t="s">
        <v>48</v>
      </c>
      <c r="EG111" t="s">
        <v>818</v>
      </c>
      <c r="EI111" t="s">
        <v>812</v>
      </c>
    </row>
    <row r="112" spans="122:139" ht="10.5" customHeight="1">
      <c r="DR112" t="s">
        <v>18</v>
      </c>
      <c r="DW112">
        <v>31081205</v>
      </c>
      <c r="DX112" t="s">
        <v>1165</v>
      </c>
      <c r="DY112" t="s">
        <v>1166</v>
      </c>
      <c r="DZ112" t="s">
        <v>859</v>
      </c>
      <c r="EA112" t="s">
        <v>1167</v>
      </c>
      <c r="EF112" t="s">
        <v>48</v>
      </c>
      <c r="EG112" t="s">
        <v>818</v>
      </c>
      <c r="EI112" t="s">
        <v>812</v>
      </c>
    </row>
    <row r="113" spans="122:139" ht="10.5" customHeight="1">
      <c r="DR113" t="s">
        <v>18</v>
      </c>
      <c r="DW113">
        <v>31466299</v>
      </c>
      <c r="DX113" t="s">
        <v>1168</v>
      </c>
      <c r="DY113" t="s">
        <v>1169</v>
      </c>
      <c r="DZ113" t="s">
        <v>925</v>
      </c>
      <c r="EA113" t="s">
        <v>1170</v>
      </c>
      <c r="EF113" t="s">
        <v>48</v>
      </c>
      <c r="EG113" t="s">
        <v>818</v>
      </c>
      <c r="EI113" t="s">
        <v>812</v>
      </c>
    </row>
    <row r="114" spans="122:139" ht="10.5" customHeight="1">
      <c r="DR114" t="s">
        <v>18</v>
      </c>
      <c r="DW114">
        <v>26324385</v>
      </c>
      <c r="DX114" t="s">
        <v>1171</v>
      </c>
      <c r="DY114" t="s">
        <v>1172</v>
      </c>
      <c r="DZ114" t="s">
        <v>957</v>
      </c>
      <c r="EA114" t="s">
        <v>1173</v>
      </c>
      <c r="EF114" t="s">
        <v>743</v>
      </c>
      <c r="EG114" t="s">
        <v>832</v>
      </c>
      <c r="EI114" t="s">
        <v>812</v>
      </c>
    </row>
    <row r="115" spans="122:139" ht="10.5" customHeight="1">
      <c r="DR115" t="s">
        <v>18</v>
      </c>
      <c r="DW115">
        <v>28056913</v>
      </c>
      <c r="DX115" t="s">
        <v>1174</v>
      </c>
      <c r="DY115" t="s">
        <v>1175</v>
      </c>
      <c r="DZ115" t="s">
        <v>830</v>
      </c>
      <c r="EA115" t="s">
        <v>1176</v>
      </c>
      <c r="EF115" t="s">
        <v>48</v>
      </c>
      <c r="EG115" t="s">
        <v>818</v>
      </c>
      <c r="EI115" t="s">
        <v>812</v>
      </c>
    </row>
    <row r="116" spans="122:139" ht="10.5" customHeight="1">
      <c r="DR116" t="s">
        <v>18</v>
      </c>
      <c r="DW116">
        <v>26497668</v>
      </c>
      <c r="DX116" t="s">
        <v>1177</v>
      </c>
      <c r="DY116" t="s">
        <v>1178</v>
      </c>
      <c r="DZ116" t="s">
        <v>843</v>
      </c>
      <c r="EA116" t="s">
        <v>1179</v>
      </c>
      <c r="EB116" s="150">
        <v>39995</v>
      </c>
      <c r="EF116" t="s">
        <v>746</v>
      </c>
      <c r="EG116" t="s">
        <v>823</v>
      </c>
      <c r="EI116" t="s">
        <v>812</v>
      </c>
    </row>
    <row r="117" spans="122:139" ht="10.5" customHeight="1">
      <c r="DR117" t="s">
        <v>18</v>
      </c>
      <c r="DW117">
        <v>26838088</v>
      </c>
      <c r="DX117" t="s">
        <v>1180</v>
      </c>
      <c r="DY117" t="s">
        <v>1181</v>
      </c>
      <c r="DZ117" t="s">
        <v>1182</v>
      </c>
      <c r="EA117" t="s">
        <v>1183</v>
      </c>
      <c r="EF117" t="s">
        <v>48</v>
      </c>
      <c r="EG117" t="s">
        <v>818</v>
      </c>
      <c r="EI117" t="s">
        <v>812</v>
      </c>
    </row>
    <row r="118" spans="122:139" ht="10.5" customHeight="1">
      <c r="DR118" t="s">
        <v>18</v>
      </c>
      <c r="DW118">
        <v>31152291</v>
      </c>
      <c r="DX118" t="s">
        <v>1184</v>
      </c>
      <c r="DY118" t="s">
        <v>1185</v>
      </c>
      <c r="DZ118" t="s">
        <v>933</v>
      </c>
      <c r="EA118" t="s">
        <v>1186</v>
      </c>
      <c r="EB118" s="150">
        <v>41073</v>
      </c>
      <c r="EF118" t="s">
        <v>743</v>
      </c>
      <c r="EG118" t="s">
        <v>832</v>
      </c>
      <c r="EI118" t="s">
        <v>812</v>
      </c>
    </row>
    <row r="119" spans="122:139" ht="10.5" customHeight="1">
      <c r="DR119" t="s">
        <v>18</v>
      </c>
      <c r="DW119">
        <v>31633631</v>
      </c>
      <c r="DX119" t="s">
        <v>1187</v>
      </c>
      <c r="DY119" t="s">
        <v>1188</v>
      </c>
      <c r="DZ119" t="s">
        <v>1084</v>
      </c>
      <c r="EA119" t="s">
        <v>1189</v>
      </c>
      <c r="EF119" t="s">
        <v>48</v>
      </c>
      <c r="EG119" t="s">
        <v>818</v>
      </c>
      <c r="EI119" t="s">
        <v>812</v>
      </c>
    </row>
    <row r="120" spans="122:139" ht="10.5" customHeight="1">
      <c r="DR120" t="s">
        <v>18</v>
      </c>
      <c r="DW120">
        <v>31366266</v>
      </c>
      <c r="DX120" t="s">
        <v>1190</v>
      </c>
      <c r="DY120" t="s">
        <v>1191</v>
      </c>
      <c r="DZ120" t="s">
        <v>1192</v>
      </c>
      <c r="EA120" t="s">
        <v>1193</v>
      </c>
      <c r="EB120" s="150">
        <v>43805</v>
      </c>
      <c r="EF120" t="s">
        <v>48</v>
      </c>
      <c r="EG120" t="s">
        <v>818</v>
      </c>
      <c r="EI120" t="s">
        <v>812</v>
      </c>
    </row>
    <row r="121" spans="122:139" ht="10.5" customHeight="1">
      <c r="DR121" t="s">
        <v>18</v>
      </c>
      <c r="DW121">
        <v>26801410</v>
      </c>
      <c r="DX121" t="s">
        <v>1194</v>
      </c>
      <c r="DY121" t="s">
        <v>1195</v>
      </c>
      <c r="DZ121" t="s">
        <v>1042</v>
      </c>
      <c r="EA121" t="s">
        <v>1196</v>
      </c>
      <c r="EF121" t="s">
        <v>746</v>
      </c>
      <c r="EG121" t="s">
        <v>823</v>
      </c>
      <c r="EI121" t="s">
        <v>812</v>
      </c>
    </row>
    <row r="122" spans="122:139" ht="10.5" customHeight="1">
      <c r="DR122" t="s">
        <v>18</v>
      </c>
      <c r="DW122">
        <v>28175700</v>
      </c>
      <c r="DX122" t="s">
        <v>1197</v>
      </c>
      <c r="DY122" t="s">
        <v>1198</v>
      </c>
      <c r="DZ122" t="s">
        <v>957</v>
      </c>
      <c r="EA122" t="s">
        <v>1199</v>
      </c>
      <c r="EF122" t="s">
        <v>746</v>
      </c>
      <c r="EG122" t="s">
        <v>823</v>
      </c>
      <c r="EI122" t="s">
        <v>812</v>
      </c>
    </row>
    <row r="123" spans="122:139" ht="10.5" customHeight="1">
      <c r="DR123" t="s">
        <v>18</v>
      </c>
      <c r="DW123">
        <v>31304544</v>
      </c>
      <c r="DX123" t="s">
        <v>1200</v>
      </c>
      <c r="DY123" t="s">
        <v>1201</v>
      </c>
      <c r="DZ123" t="s">
        <v>921</v>
      </c>
      <c r="EA123" t="s">
        <v>1202</v>
      </c>
      <c r="EF123" t="s">
        <v>746</v>
      </c>
      <c r="EG123" t="s">
        <v>823</v>
      </c>
      <c r="EI123" t="s">
        <v>812</v>
      </c>
    </row>
    <row r="124" spans="122:139" ht="10.5" customHeight="1">
      <c r="DR124" t="s">
        <v>18</v>
      </c>
      <c r="DW124">
        <v>31419536</v>
      </c>
      <c r="DX124" t="s">
        <v>1203</v>
      </c>
      <c r="DY124" t="s">
        <v>1204</v>
      </c>
      <c r="DZ124" t="s">
        <v>893</v>
      </c>
      <c r="EA124" t="s">
        <v>1205</v>
      </c>
      <c r="EB124" s="150">
        <v>43963</v>
      </c>
      <c r="EF124" t="s">
        <v>48</v>
      </c>
      <c r="EG124" t="s">
        <v>818</v>
      </c>
      <c r="EI124" t="s">
        <v>812</v>
      </c>
    </row>
    <row r="125" spans="122:139" ht="10.5" customHeight="1">
      <c r="DR125" t="s">
        <v>18</v>
      </c>
      <c r="DW125">
        <v>26318877</v>
      </c>
      <c r="DX125" t="s">
        <v>1206</v>
      </c>
      <c r="DY125" t="s">
        <v>1207</v>
      </c>
      <c r="DZ125" t="s">
        <v>1148</v>
      </c>
      <c r="EA125" t="s">
        <v>1208</v>
      </c>
      <c r="EF125" t="s">
        <v>739</v>
      </c>
      <c r="EG125" t="s">
        <v>883</v>
      </c>
      <c r="EI125" t="s">
        <v>812</v>
      </c>
    </row>
    <row r="126" spans="122:139" ht="10.5" customHeight="1">
      <c r="DR126" t="s">
        <v>18</v>
      </c>
      <c r="DW126">
        <v>31433076</v>
      </c>
      <c r="DX126" t="s">
        <v>1209</v>
      </c>
      <c r="DY126" t="s">
        <v>1210</v>
      </c>
      <c r="DZ126" t="s">
        <v>1211</v>
      </c>
      <c r="EA126" t="s">
        <v>1212</v>
      </c>
      <c r="EF126" t="s">
        <v>746</v>
      </c>
      <c r="EG126" t="s">
        <v>823</v>
      </c>
      <c r="EI126" t="s">
        <v>812</v>
      </c>
    </row>
    <row r="127" spans="122:139" ht="10.5" customHeight="1">
      <c r="DR127" t="s">
        <v>18</v>
      </c>
      <c r="DW127">
        <v>26525453</v>
      </c>
      <c r="DX127" t="s">
        <v>1213</v>
      </c>
      <c r="DY127" t="s">
        <v>1214</v>
      </c>
      <c r="DZ127" t="s">
        <v>830</v>
      </c>
      <c r="EA127" t="s">
        <v>1215</v>
      </c>
      <c r="EF127" t="s">
        <v>48</v>
      </c>
      <c r="EG127" t="s">
        <v>818</v>
      </c>
      <c r="EI127" t="s">
        <v>812</v>
      </c>
    </row>
    <row r="128" spans="122:139" ht="10.5" customHeight="1">
      <c r="DR128" t="s">
        <v>18</v>
      </c>
      <c r="DW128">
        <v>31466148</v>
      </c>
      <c r="DX128" t="s">
        <v>1216</v>
      </c>
      <c r="DY128" t="s">
        <v>1217</v>
      </c>
      <c r="DZ128" t="s">
        <v>1049</v>
      </c>
      <c r="EA128" t="s">
        <v>1218</v>
      </c>
      <c r="EF128" t="s">
        <v>48</v>
      </c>
      <c r="EG128" t="s">
        <v>818</v>
      </c>
      <c r="EI128" t="s">
        <v>812</v>
      </c>
    </row>
    <row r="129" spans="122:139" ht="10.5" customHeight="1">
      <c r="DR129" t="s">
        <v>18</v>
      </c>
      <c r="DW129">
        <v>26808351</v>
      </c>
      <c r="DX129" t="s">
        <v>1219</v>
      </c>
      <c r="DY129" t="s">
        <v>1220</v>
      </c>
      <c r="DZ129" t="s">
        <v>1221</v>
      </c>
      <c r="EA129" t="s">
        <v>1222</v>
      </c>
      <c r="EF129" t="s">
        <v>48</v>
      </c>
      <c r="EG129" t="s">
        <v>818</v>
      </c>
      <c r="EI129" t="s">
        <v>812</v>
      </c>
    </row>
    <row r="130" spans="122:139" ht="10.5" customHeight="1">
      <c r="DR130" t="s">
        <v>18</v>
      </c>
      <c r="DW130">
        <v>26843384</v>
      </c>
      <c r="DX130" t="s">
        <v>1223</v>
      </c>
      <c r="DY130" t="s">
        <v>1224</v>
      </c>
      <c r="DZ130" t="s">
        <v>821</v>
      </c>
      <c r="EA130" t="s">
        <v>1225</v>
      </c>
      <c r="EF130" t="s">
        <v>48</v>
      </c>
      <c r="EG130" t="s">
        <v>818</v>
      </c>
      <c r="EI130" t="s">
        <v>812</v>
      </c>
    </row>
    <row r="131" spans="122:139" ht="10.5" customHeight="1">
      <c r="DR131" t="s">
        <v>18</v>
      </c>
      <c r="DW131">
        <v>27618587</v>
      </c>
      <c r="DX131" t="s">
        <v>1226</v>
      </c>
      <c r="DY131" t="s">
        <v>1227</v>
      </c>
      <c r="DZ131" t="s">
        <v>908</v>
      </c>
      <c r="EA131" t="s">
        <v>1228</v>
      </c>
      <c r="EF131" t="s">
        <v>48</v>
      </c>
      <c r="EG131" t="s">
        <v>818</v>
      </c>
      <c r="EI131" t="s">
        <v>812</v>
      </c>
    </row>
    <row r="132" spans="122:139" ht="10.5" customHeight="1">
      <c r="DR132" t="s">
        <v>18</v>
      </c>
      <c r="DW132">
        <v>28489852</v>
      </c>
      <c r="DX132" t="s">
        <v>1229</v>
      </c>
      <c r="DY132" t="s">
        <v>1230</v>
      </c>
      <c r="DZ132" t="s">
        <v>893</v>
      </c>
      <c r="EA132" t="s">
        <v>1231</v>
      </c>
      <c r="EB132" s="150">
        <v>40784</v>
      </c>
      <c r="EF132" t="s">
        <v>746</v>
      </c>
      <c r="EG132" t="s">
        <v>823</v>
      </c>
      <c r="EI132" t="s">
        <v>812</v>
      </c>
    </row>
    <row r="133" spans="122:139" ht="10.5" customHeight="1">
      <c r="DR133" t="s">
        <v>18</v>
      </c>
      <c r="DW133">
        <v>26324386</v>
      </c>
      <c r="DX133" t="s">
        <v>1232</v>
      </c>
      <c r="DY133" t="s">
        <v>1233</v>
      </c>
      <c r="DZ133" t="s">
        <v>821</v>
      </c>
      <c r="EA133" t="s">
        <v>1234</v>
      </c>
      <c r="EF133" t="s">
        <v>743</v>
      </c>
      <c r="EG133" t="s">
        <v>832</v>
      </c>
      <c r="EI133" t="s">
        <v>812</v>
      </c>
    </row>
    <row r="134" spans="122:139" ht="10.5" customHeight="1">
      <c r="DR134" t="s">
        <v>18</v>
      </c>
      <c r="DW134">
        <v>31327477</v>
      </c>
      <c r="DX134" t="s">
        <v>1235</v>
      </c>
      <c r="DY134" t="s">
        <v>1236</v>
      </c>
      <c r="DZ134" t="s">
        <v>897</v>
      </c>
      <c r="EA134" t="s">
        <v>1237</v>
      </c>
      <c r="EB134" s="150">
        <v>43662</v>
      </c>
      <c r="EF134" t="s">
        <v>746</v>
      </c>
      <c r="EG134" t="s">
        <v>823</v>
      </c>
      <c r="EI134" t="s">
        <v>812</v>
      </c>
    </row>
    <row r="135" spans="122:139" ht="10.5" customHeight="1">
      <c r="DR135" t="s">
        <v>18</v>
      </c>
      <c r="DW135">
        <v>27569023</v>
      </c>
      <c r="DX135" t="s">
        <v>1238</v>
      </c>
      <c r="DY135" t="s">
        <v>1239</v>
      </c>
      <c r="DZ135" t="s">
        <v>1084</v>
      </c>
      <c r="EA135" t="s">
        <v>1240</v>
      </c>
      <c r="EF135" t="s">
        <v>48</v>
      </c>
      <c r="EG135" t="s">
        <v>818</v>
      </c>
      <c r="EI135" t="s">
        <v>812</v>
      </c>
    </row>
    <row r="136" spans="122:139" ht="10.5" customHeight="1">
      <c r="DR136" t="s">
        <v>18</v>
      </c>
      <c r="DW136">
        <v>26563887</v>
      </c>
      <c r="DX136" t="s">
        <v>1241</v>
      </c>
      <c r="DY136" t="s">
        <v>1242</v>
      </c>
      <c r="DZ136" t="s">
        <v>929</v>
      </c>
      <c r="EA136" t="s">
        <v>1243</v>
      </c>
      <c r="EF136" t="s">
        <v>48</v>
      </c>
      <c r="EG136" t="s">
        <v>818</v>
      </c>
      <c r="EI136" t="s">
        <v>812</v>
      </c>
    </row>
    <row r="137" spans="122:139" ht="10.5" customHeight="1">
      <c r="DR137" t="s">
        <v>18</v>
      </c>
      <c r="DW137">
        <v>26505080</v>
      </c>
      <c r="DX137" t="s">
        <v>1244</v>
      </c>
      <c r="DY137" t="s">
        <v>1245</v>
      </c>
      <c r="DZ137" t="s">
        <v>855</v>
      </c>
      <c r="EA137" t="s">
        <v>1246</v>
      </c>
      <c r="EF137" t="s">
        <v>48</v>
      </c>
      <c r="EG137" t="s">
        <v>818</v>
      </c>
      <c r="EI137" t="s">
        <v>812</v>
      </c>
    </row>
    <row r="138" spans="122:139" ht="10.5" customHeight="1">
      <c r="DR138" t="s">
        <v>18</v>
      </c>
      <c r="DW138">
        <v>30436569</v>
      </c>
      <c r="DX138" t="s">
        <v>1247</v>
      </c>
      <c r="DY138" t="s">
        <v>1248</v>
      </c>
      <c r="DZ138" t="s">
        <v>1148</v>
      </c>
      <c r="EA138" t="s">
        <v>1249</v>
      </c>
      <c r="EF138" t="s">
        <v>48</v>
      </c>
      <c r="EG138" t="s">
        <v>818</v>
      </c>
      <c r="EI138" t="s">
        <v>812</v>
      </c>
    </row>
    <row r="139" spans="122:139" ht="10.5" customHeight="1">
      <c r="DR139" t="s">
        <v>18</v>
      </c>
      <c r="DW139">
        <v>27361720</v>
      </c>
      <c r="DX139" t="s">
        <v>1250</v>
      </c>
      <c r="DY139" t="s">
        <v>1251</v>
      </c>
      <c r="DZ139" t="s">
        <v>925</v>
      </c>
      <c r="EA139" t="s">
        <v>1252</v>
      </c>
      <c r="EF139" t="s">
        <v>746</v>
      </c>
      <c r="EG139" t="s">
        <v>823</v>
      </c>
      <c r="EI139" t="s">
        <v>812</v>
      </c>
    </row>
    <row r="140" spans="122:139" ht="10.5" customHeight="1">
      <c r="DR140" t="s">
        <v>18</v>
      </c>
      <c r="DW140">
        <v>30385715</v>
      </c>
      <c r="DX140" t="s">
        <v>1253</v>
      </c>
      <c r="DY140" t="s">
        <v>1254</v>
      </c>
      <c r="DZ140" t="s">
        <v>925</v>
      </c>
      <c r="EA140" t="s">
        <v>1255</v>
      </c>
      <c r="EF140" t="s">
        <v>48</v>
      </c>
      <c r="EG140" t="s">
        <v>818</v>
      </c>
      <c r="EI140" t="s">
        <v>812</v>
      </c>
    </row>
    <row r="141" spans="122:139" ht="10.5" customHeight="1">
      <c r="DR141" t="s">
        <v>18</v>
      </c>
      <c r="DW141">
        <v>28751587</v>
      </c>
      <c r="DX141" t="s">
        <v>1256</v>
      </c>
      <c r="DY141" t="s">
        <v>1257</v>
      </c>
      <c r="DZ141" t="s">
        <v>1258</v>
      </c>
      <c r="EA141" t="s">
        <v>1259</v>
      </c>
      <c r="EC141" s="150">
        <v>44897</v>
      </c>
      <c r="EF141" t="s">
        <v>48</v>
      </c>
      <c r="EG141" t="s">
        <v>818</v>
      </c>
      <c r="EI141" t="s">
        <v>812</v>
      </c>
    </row>
    <row r="142" spans="122:139" ht="10.5" customHeight="1">
      <c r="DR142" t="s">
        <v>18</v>
      </c>
      <c r="DW142">
        <v>28460156</v>
      </c>
      <c r="DX142" t="s">
        <v>1260</v>
      </c>
      <c r="DY142" t="s">
        <v>1261</v>
      </c>
      <c r="DZ142" t="s">
        <v>921</v>
      </c>
      <c r="EA142" t="s">
        <v>1262</v>
      </c>
      <c r="EF142" t="s">
        <v>48</v>
      </c>
      <c r="EG142" t="s">
        <v>818</v>
      </c>
      <c r="EI142" t="s">
        <v>812</v>
      </c>
    </row>
    <row r="143" spans="122:139" ht="10.5" customHeight="1">
      <c r="DR143" t="s">
        <v>18</v>
      </c>
      <c r="DW143">
        <v>27322744</v>
      </c>
      <c r="DX143" t="s">
        <v>1263</v>
      </c>
      <c r="DY143" t="s">
        <v>1264</v>
      </c>
      <c r="DZ143" t="s">
        <v>957</v>
      </c>
      <c r="EA143" t="s">
        <v>1265</v>
      </c>
      <c r="EF143" t="s">
        <v>749</v>
      </c>
      <c r="EG143" t="s">
        <v>1266</v>
      </c>
      <c r="EI143" t="s">
        <v>812</v>
      </c>
    </row>
    <row r="144" spans="122:139" ht="10.5" customHeight="1">
      <c r="DR144" t="s">
        <v>18</v>
      </c>
      <c r="DW144">
        <v>28797527</v>
      </c>
      <c r="DX144" t="s">
        <v>1267</v>
      </c>
      <c r="DY144" t="s">
        <v>1268</v>
      </c>
      <c r="DZ144" t="s">
        <v>1138</v>
      </c>
      <c r="EA144" t="s">
        <v>1269</v>
      </c>
      <c r="EF144" t="s">
        <v>746</v>
      </c>
      <c r="EG144" t="s">
        <v>823</v>
      </c>
      <c r="EI144" t="s">
        <v>812</v>
      </c>
    </row>
    <row r="145" spans="122:139" ht="10.5" customHeight="1">
      <c r="DR145" t="s">
        <v>18</v>
      </c>
      <c r="DW145">
        <v>26322067</v>
      </c>
      <c r="DX145" t="s">
        <v>1270</v>
      </c>
      <c r="DY145" t="s">
        <v>1271</v>
      </c>
      <c r="DZ145" t="s">
        <v>1272</v>
      </c>
      <c r="EA145" t="s">
        <v>1273</v>
      </c>
      <c r="EF145" t="s">
        <v>48</v>
      </c>
      <c r="EG145" t="s">
        <v>818</v>
      </c>
      <c r="EI145" t="s">
        <v>812</v>
      </c>
    </row>
    <row r="146" spans="122:139" ht="10.5" customHeight="1">
      <c r="DR146" t="s">
        <v>18</v>
      </c>
      <c r="DW146">
        <v>30893851</v>
      </c>
      <c r="DX146" t="s">
        <v>1274</v>
      </c>
      <c r="DY146" t="s">
        <v>1275</v>
      </c>
      <c r="DZ146" t="s">
        <v>921</v>
      </c>
      <c r="EA146" t="s">
        <v>1276</v>
      </c>
      <c r="EF146" t="s">
        <v>746</v>
      </c>
      <c r="EG146" t="s">
        <v>823</v>
      </c>
      <c r="EI146" t="s">
        <v>812</v>
      </c>
    </row>
    <row r="147" spans="122:139" ht="10.5" customHeight="1">
      <c r="DR147" t="s">
        <v>18</v>
      </c>
      <c r="DW147">
        <v>26809216</v>
      </c>
      <c r="DX147" t="s">
        <v>1277</v>
      </c>
      <c r="DY147" t="s">
        <v>1278</v>
      </c>
      <c r="DZ147" t="s">
        <v>1148</v>
      </c>
      <c r="EA147" t="s">
        <v>1279</v>
      </c>
      <c r="EF147" t="s">
        <v>746</v>
      </c>
      <c r="EG147" t="s">
        <v>823</v>
      </c>
      <c r="EI147" t="s">
        <v>812</v>
      </c>
    </row>
    <row r="148" spans="122:139" ht="10.5" customHeight="1">
      <c r="DR148" t="s">
        <v>18</v>
      </c>
      <c r="DW148">
        <v>26381535</v>
      </c>
      <c r="DX148" t="s">
        <v>1280</v>
      </c>
      <c r="DY148" t="s">
        <v>1281</v>
      </c>
      <c r="DZ148" t="s">
        <v>940</v>
      </c>
      <c r="EA148" t="s">
        <v>1282</v>
      </c>
      <c r="EF148" t="s">
        <v>48</v>
      </c>
      <c r="EG148" t="s">
        <v>818</v>
      </c>
      <c r="EI148" t="s">
        <v>812</v>
      </c>
    </row>
    <row r="149" spans="122:139" ht="10.5" customHeight="1">
      <c r="DR149" t="s">
        <v>18</v>
      </c>
      <c r="DW149">
        <v>26324387</v>
      </c>
      <c r="DX149" t="s">
        <v>1283</v>
      </c>
      <c r="DY149" t="s">
        <v>1284</v>
      </c>
      <c r="DZ149" t="s">
        <v>190</v>
      </c>
      <c r="EA149" t="s">
        <v>1285</v>
      </c>
      <c r="EF149" t="s">
        <v>744</v>
      </c>
      <c r="EG149" t="s">
        <v>811</v>
      </c>
      <c r="EI149" t="s">
        <v>812</v>
      </c>
    </row>
    <row r="150" spans="122:139" ht="10.5" customHeight="1">
      <c r="DR150" t="s">
        <v>18</v>
      </c>
      <c r="DW150">
        <v>26409916</v>
      </c>
      <c r="DX150" t="s">
        <v>1286</v>
      </c>
      <c r="DY150" t="s">
        <v>1287</v>
      </c>
      <c r="DZ150" t="s">
        <v>190</v>
      </c>
      <c r="EA150" t="s">
        <v>1288</v>
      </c>
      <c r="EF150" t="s">
        <v>744</v>
      </c>
      <c r="EG150" t="s">
        <v>811</v>
      </c>
      <c r="EI150" t="s">
        <v>812</v>
      </c>
    </row>
    <row r="151" spans="122:139" ht="10.5" customHeight="1">
      <c r="DR151" t="s">
        <v>18</v>
      </c>
      <c r="DW151">
        <v>26506648</v>
      </c>
      <c r="DX151" t="s">
        <v>187</v>
      </c>
      <c r="DY151" t="s">
        <v>189</v>
      </c>
      <c r="DZ151" t="s">
        <v>190</v>
      </c>
      <c r="EA151" t="s">
        <v>188</v>
      </c>
      <c r="EF151" t="s">
        <v>48</v>
      </c>
      <c r="EG151" t="s">
        <v>818</v>
      </c>
      <c r="EI151" t="s">
        <v>812</v>
      </c>
    </row>
    <row r="152" spans="122:139" ht="10.5" customHeight="1">
      <c r="DR152" t="s">
        <v>18</v>
      </c>
      <c r="DW152">
        <v>26832761</v>
      </c>
      <c r="DX152" t="s">
        <v>1289</v>
      </c>
      <c r="DY152" t="s">
        <v>1290</v>
      </c>
      <c r="DZ152" t="s">
        <v>1084</v>
      </c>
      <c r="EA152" t="s">
        <v>1291</v>
      </c>
      <c r="EF152" t="s">
        <v>48</v>
      </c>
      <c r="EG152" t="s">
        <v>818</v>
      </c>
      <c r="EI152" t="s">
        <v>812</v>
      </c>
    </row>
    <row r="153" spans="122:139" ht="10.5" customHeight="1">
      <c r="DR153" t="s">
        <v>18</v>
      </c>
      <c r="DW153">
        <v>30920381</v>
      </c>
      <c r="DX153" t="s">
        <v>1292</v>
      </c>
      <c r="DY153" t="s">
        <v>981</v>
      </c>
      <c r="DZ153" t="s">
        <v>1293</v>
      </c>
      <c r="EA153" t="s">
        <v>983</v>
      </c>
      <c r="EB153" s="150">
        <v>42795</v>
      </c>
      <c r="EF153" t="s">
        <v>746</v>
      </c>
      <c r="EG153" t="s">
        <v>823</v>
      </c>
      <c r="EI153" t="s">
        <v>812</v>
      </c>
    </row>
    <row r="154" spans="122:139" ht="10.5" customHeight="1">
      <c r="DR154" t="s">
        <v>18</v>
      </c>
      <c r="DW154">
        <v>26324390</v>
      </c>
      <c r="DX154" t="s">
        <v>1294</v>
      </c>
      <c r="DY154" t="s">
        <v>1295</v>
      </c>
      <c r="DZ154" t="s">
        <v>1296</v>
      </c>
      <c r="EA154" t="s">
        <v>1297</v>
      </c>
      <c r="EF154" t="s">
        <v>744</v>
      </c>
      <c r="EG154" t="s">
        <v>811</v>
      </c>
      <c r="EI154" t="s">
        <v>812</v>
      </c>
    </row>
    <row r="155" spans="122:139" ht="10.5" customHeight="1">
      <c r="DR155" t="s">
        <v>18</v>
      </c>
      <c r="DW155">
        <v>31466474</v>
      </c>
      <c r="DX155" t="s">
        <v>1298</v>
      </c>
      <c r="DY155" t="s">
        <v>1290</v>
      </c>
      <c r="DZ155" t="s">
        <v>190</v>
      </c>
      <c r="EA155" t="s">
        <v>1291</v>
      </c>
      <c r="EF155" t="s">
        <v>48</v>
      </c>
      <c r="EG155" t="s">
        <v>818</v>
      </c>
      <c r="EI155" t="s">
        <v>812</v>
      </c>
    </row>
    <row r="156" spans="122:139" ht="10.5" customHeight="1">
      <c r="DR156" t="s">
        <v>18</v>
      </c>
      <c r="DW156">
        <v>26513518</v>
      </c>
      <c r="DX156" t="s">
        <v>1299</v>
      </c>
      <c r="DY156" t="s">
        <v>1300</v>
      </c>
      <c r="DZ156" t="s">
        <v>1301</v>
      </c>
      <c r="EA156" t="s">
        <v>1302</v>
      </c>
      <c r="EB156" s="150">
        <v>38755</v>
      </c>
      <c r="EF156" t="s">
        <v>48</v>
      </c>
      <c r="EG156" t="s">
        <v>818</v>
      </c>
      <c r="EI156" t="s">
        <v>812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148"/>
  <sheetViews>
    <sheetView showGridLines="0" zoomScale="80" workbookViewId="0"/>
  </sheetViews>
  <sheetFormatPr defaultRowHeight="10.5" customHeight="1"/>
  <cols>
    <col min="1" max="1" width="28.5703125" style="166" customWidth="1"/>
    <col min="2" max="2" width="34.28515625" style="166" customWidth="1"/>
    <col min="3" max="3" width="10" style="166" customWidth="1"/>
    <col min="4" max="4" width="21.42578125" style="166" customWidth="1"/>
    <col min="5" max="5" width="28.5703125" style="166" customWidth="1"/>
    <col min="6" max="6" width="17.140625" style="166" customWidth="1"/>
  </cols>
  <sheetData>
    <row r="1" spans="1:6" ht="11.25" customHeight="1">
      <c r="A1" s="1" t="s">
        <v>1303</v>
      </c>
      <c r="B1" s="1" t="s">
        <v>1304</v>
      </c>
      <c r="C1" s="1" t="s">
        <v>69</v>
      </c>
      <c r="D1" s="1" t="s">
        <v>1305</v>
      </c>
      <c r="E1" s="1" t="s">
        <v>63</v>
      </c>
      <c r="F1" s="1" t="s">
        <v>1306</v>
      </c>
    </row>
    <row r="2" spans="1:6" ht="10.5" customHeight="1">
      <c r="A2" s="1" t="s">
        <v>64</v>
      </c>
      <c r="B2" s="1" t="s">
        <v>64</v>
      </c>
      <c r="C2" s="1" t="s">
        <v>1307</v>
      </c>
      <c r="D2" s="1" t="s">
        <v>1308</v>
      </c>
      <c r="E2" s="1" t="s">
        <v>64</v>
      </c>
      <c r="F2" s="1" t="s">
        <v>1309</v>
      </c>
    </row>
    <row r="3" spans="1:6" ht="10.5" customHeight="1">
      <c r="A3" s="1" t="s">
        <v>64</v>
      </c>
      <c r="B3" s="1" t="s">
        <v>1310</v>
      </c>
      <c r="C3" s="1" t="s">
        <v>1311</v>
      </c>
      <c r="D3" s="1" t="s">
        <v>1312</v>
      </c>
    </row>
    <row r="4" spans="1:6" ht="10.5" customHeight="1">
      <c r="A4" s="1" t="s">
        <v>64</v>
      </c>
      <c r="B4" s="1" t="s">
        <v>1313</v>
      </c>
      <c r="C4" s="1" t="s">
        <v>1314</v>
      </c>
      <c r="D4" s="1" t="s">
        <v>1312</v>
      </c>
    </row>
    <row r="5" spans="1:6" ht="10.5" customHeight="1">
      <c r="A5" s="1" t="s">
        <v>64</v>
      </c>
      <c r="B5" s="1" t="s">
        <v>1315</v>
      </c>
      <c r="C5" s="1" t="s">
        <v>1316</v>
      </c>
      <c r="D5" s="1" t="s">
        <v>1317</v>
      </c>
    </row>
    <row r="6" spans="1:6" ht="10.5" customHeight="1">
      <c r="A6" s="1" t="s">
        <v>64</v>
      </c>
      <c r="B6" s="1" t="s">
        <v>1318</v>
      </c>
      <c r="C6" s="1" t="s">
        <v>1319</v>
      </c>
      <c r="D6" s="1" t="s">
        <v>1317</v>
      </c>
    </row>
    <row r="7" spans="1:6" ht="10.5" customHeight="1">
      <c r="A7" s="161" t="s">
        <v>64</v>
      </c>
      <c r="B7" s="161" t="s">
        <v>1320</v>
      </c>
      <c r="C7" s="161" t="s">
        <v>1321</v>
      </c>
      <c r="D7" s="161" t="s">
        <v>1317</v>
      </c>
    </row>
    <row r="8" spans="1:6" ht="10.5" customHeight="1">
      <c r="A8" s="161" t="s">
        <v>64</v>
      </c>
      <c r="B8" s="161" t="s">
        <v>1322</v>
      </c>
      <c r="C8" s="161" t="s">
        <v>1323</v>
      </c>
      <c r="D8" s="161" t="s">
        <v>1317</v>
      </c>
    </row>
    <row r="9" spans="1:6" ht="10.5" customHeight="1">
      <c r="A9" s="161" t="s">
        <v>64</v>
      </c>
      <c r="B9" s="161" t="s">
        <v>1324</v>
      </c>
      <c r="C9" s="161" t="s">
        <v>1325</v>
      </c>
      <c r="D9" s="161" t="s">
        <v>1317</v>
      </c>
    </row>
    <row r="10" spans="1:6" ht="10.5" customHeight="1">
      <c r="A10" s="161" t="s">
        <v>64</v>
      </c>
      <c r="B10" s="161" t="s">
        <v>1326</v>
      </c>
      <c r="C10" s="161" t="s">
        <v>1327</v>
      </c>
      <c r="D10" s="161" t="s">
        <v>1317</v>
      </c>
    </row>
    <row r="11" spans="1:6" ht="10.5" customHeight="1">
      <c r="A11" s="161" t="s">
        <v>64</v>
      </c>
      <c r="B11" s="161" t="s">
        <v>1328</v>
      </c>
      <c r="C11" s="161" t="s">
        <v>1329</v>
      </c>
      <c r="D11" s="161" t="s">
        <v>1317</v>
      </c>
    </row>
    <row r="12" spans="1:6" ht="10.5" customHeight="1">
      <c r="A12" s="161" t="s">
        <v>64</v>
      </c>
      <c r="B12" s="161" t="s">
        <v>1330</v>
      </c>
      <c r="C12" s="161" t="s">
        <v>1331</v>
      </c>
      <c r="D12" s="161" t="s">
        <v>1317</v>
      </c>
    </row>
    <row r="13" spans="1:6" ht="10.5" customHeight="1">
      <c r="A13" s="161" t="s">
        <v>64</v>
      </c>
      <c r="B13" s="161" t="s">
        <v>1332</v>
      </c>
      <c r="C13" s="161" t="s">
        <v>1333</v>
      </c>
      <c r="D13" s="161" t="s">
        <v>1317</v>
      </c>
    </row>
    <row r="14" spans="1:6" ht="10.5" customHeight="1">
      <c r="A14" s="161" t="s">
        <v>64</v>
      </c>
      <c r="B14" s="161" t="s">
        <v>1334</v>
      </c>
      <c r="C14" s="161" t="s">
        <v>1335</v>
      </c>
      <c r="D14" s="161" t="s">
        <v>1317</v>
      </c>
    </row>
    <row r="15" spans="1:6" ht="10.5" customHeight="1">
      <c r="A15" s="161" t="s">
        <v>64</v>
      </c>
      <c r="B15" s="161" t="s">
        <v>1336</v>
      </c>
      <c r="C15" s="161" t="s">
        <v>1337</v>
      </c>
      <c r="D15" s="161" t="s">
        <v>1312</v>
      </c>
    </row>
    <row r="16" spans="1:6" ht="10.5" customHeight="1">
      <c r="A16" s="161" t="s">
        <v>64</v>
      </c>
      <c r="B16" s="161" t="s">
        <v>1338</v>
      </c>
      <c r="C16" s="161" t="s">
        <v>1339</v>
      </c>
      <c r="D16" s="161" t="s">
        <v>1312</v>
      </c>
    </row>
    <row r="17" spans="1:4" ht="10.5" customHeight="1">
      <c r="A17" s="161" t="s">
        <v>64</v>
      </c>
      <c r="B17" s="161" t="s">
        <v>1340</v>
      </c>
      <c r="C17" s="161" t="s">
        <v>1341</v>
      </c>
      <c r="D17" s="161" t="s">
        <v>1317</v>
      </c>
    </row>
    <row r="18" spans="1:4" ht="10.5" customHeight="1">
      <c r="A18" s="161" t="s">
        <v>64</v>
      </c>
      <c r="B18" s="161" t="s">
        <v>1342</v>
      </c>
      <c r="C18" s="161" t="s">
        <v>1343</v>
      </c>
      <c r="D18" s="161" t="s">
        <v>1312</v>
      </c>
    </row>
    <row r="19" spans="1:4" ht="10.5" customHeight="1">
      <c r="A19" s="161" t="s">
        <v>64</v>
      </c>
      <c r="B19" s="161" t="s">
        <v>1344</v>
      </c>
      <c r="C19" s="161" t="s">
        <v>1345</v>
      </c>
      <c r="D19" s="161" t="s">
        <v>1317</v>
      </c>
    </row>
    <row r="20" spans="1:4" ht="10.5" customHeight="1">
      <c r="A20" s="161" t="s">
        <v>64</v>
      </c>
      <c r="B20" s="161" t="s">
        <v>1346</v>
      </c>
      <c r="C20" s="161" t="s">
        <v>1347</v>
      </c>
      <c r="D20" s="161" t="s">
        <v>1317</v>
      </c>
    </row>
    <row r="21" spans="1:4" ht="10.5" customHeight="1">
      <c r="A21" s="161" t="s">
        <v>64</v>
      </c>
      <c r="B21" s="161" t="s">
        <v>1348</v>
      </c>
      <c r="C21" s="161" t="s">
        <v>1349</v>
      </c>
      <c r="D21" s="161" t="s">
        <v>1317</v>
      </c>
    </row>
    <row r="22" spans="1:4" ht="10.5" customHeight="1">
      <c r="A22" s="161" t="s">
        <v>64</v>
      </c>
      <c r="B22" s="161" t="s">
        <v>1350</v>
      </c>
      <c r="C22" s="161" t="s">
        <v>1351</v>
      </c>
      <c r="D22" s="161" t="s">
        <v>1317</v>
      </c>
    </row>
    <row r="23" spans="1:4" ht="10.5" customHeight="1">
      <c r="A23" s="161" t="s">
        <v>64</v>
      </c>
      <c r="B23" s="161" t="s">
        <v>1352</v>
      </c>
      <c r="C23" s="161" t="s">
        <v>1353</v>
      </c>
      <c r="D23" s="161" t="s">
        <v>1317</v>
      </c>
    </row>
    <row r="24" spans="1:4" ht="10.5" customHeight="1">
      <c r="A24" s="161" t="s">
        <v>64</v>
      </c>
      <c r="B24" s="161" t="s">
        <v>1354</v>
      </c>
      <c r="C24" s="161" t="s">
        <v>1355</v>
      </c>
      <c r="D24" s="161" t="s">
        <v>1317</v>
      </c>
    </row>
    <row r="25" spans="1:4" ht="10.5" customHeight="1">
      <c r="A25" s="161" t="s">
        <v>64</v>
      </c>
      <c r="B25" s="161" t="s">
        <v>1356</v>
      </c>
      <c r="C25" s="161" t="s">
        <v>1357</v>
      </c>
      <c r="D25" s="161" t="s">
        <v>1317</v>
      </c>
    </row>
    <row r="26" spans="1:4" ht="10.5" customHeight="1">
      <c r="A26" s="161" t="s">
        <v>64</v>
      </c>
      <c r="B26" s="161" t="s">
        <v>1358</v>
      </c>
      <c r="C26" s="161" t="s">
        <v>1359</v>
      </c>
      <c r="D26" s="161" t="s">
        <v>1317</v>
      </c>
    </row>
    <row r="27" spans="1:4" ht="10.5" customHeight="1">
      <c r="A27" s="161" t="s">
        <v>64</v>
      </c>
      <c r="B27" s="161" t="s">
        <v>1360</v>
      </c>
      <c r="C27" s="161" t="s">
        <v>1361</v>
      </c>
      <c r="D27" s="161" t="s">
        <v>1317</v>
      </c>
    </row>
    <row r="28" spans="1:4" ht="10.5" customHeight="1">
      <c r="A28" s="161" t="s">
        <v>64</v>
      </c>
      <c r="B28" s="161" t="s">
        <v>1362</v>
      </c>
      <c r="C28" s="161" t="s">
        <v>1363</v>
      </c>
      <c r="D28" s="161" t="s">
        <v>1317</v>
      </c>
    </row>
    <row r="29" spans="1:4" ht="10.5" customHeight="1">
      <c r="A29" s="161" t="s">
        <v>64</v>
      </c>
      <c r="B29" s="161" t="s">
        <v>1364</v>
      </c>
      <c r="C29" s="161" t="s">
        <v>1365</v>
      </c>
      <c r="D29" s="161" t="s">
        <v>1317</v>
      </c>
    </row>
    <row r="30" spans="1:4" ht="10.5" customHeight="1">
      <c r="A30" s="161" t="s">
        <v>64</v>
      </c>
      <c r="B30" s="161" t="s">
        <v>1366</v>
      </c>
      <c r="C30" s="161" t="s">
        <v>1367</v>
      </c>
      <c r="D30" s="161" t="s">
        <v>1312</v>
      </c>
    </row>
    <row r="31" spans="1:4" ht="10.5" customHeight="1">
      <c r="A31" s="161" t="s">
        <v>64</v>
      </c>
      <c r="B31" s="161" t="s">
        <v>1368</v>
      </c>
      <c r="C31" s="161" t="s">
        <v>1369</v>
      </c>
      <c r="D31" s="161" t="s">
        <v>1317</v>
      </c>
    </row>
    <row r="32" spans="1:4" ht="10.5" customHeight="1">
      <c r="A32" s="161" t="s">
        <v>64</v>
      </c>
      <c r="B32" s="161" t="s">
        <v>1370</v>
      </c>
      <c r="C32" s="161" t="s">
        <v>1371</v>
      </c>
      <c r="D32" s="161" t="s">
        <v>1312</v>
      </c>
    </row>
    <row r="33" spans="1:4" ht="10.5" customHeight="1">
      <c r="A33" s="161" t="s">
        <v>64</v>
      </c>
      <c r="B33" s="161" t="s">
        <v>1372</v>
      </c>
      <c r="C33" s="161" t="s">
        <v>1373</v>
      </c>
      <c r="D33" s="161" t="s">
        <v>1317</v>
      </c>
    </row>
    <row r="34" spans="1:4" ht="10.5" customHeight="1">
      <c r="A34" s="161" t="s">
        <v>64</v>
      </c>
      <c r="B34" s="161" t="s">
        <v>1374</v>
      </c>
      <c r="C34" s="161" t="s">
        <v>1375</v>
      </c>
      <c r="D34" s="161" t="s">
        <v>1317</v>
      </c>
    </row>
    <row r="35" spans="1:4" ht="10.5" customHeight="1">
      <c r="A35" s="161" t="s">
        <v>64</v>
      </c>
      <c r="B35" s="161" t="s">
        <v>1376</v>
      </c>
      <c r="C35" s="161" t="s">
        <v>1377</v>
      </c>
      <c r="D35" s="161" t="s">
        <v>1317</v>
      </c>
    </row>
    <row r="36" spans="1:4" ht="10.5" customHeight="1">
      <c r="A36" s="161" t="s">
        <v>64</v>
      </c>
      <c r="B36" s="161" t="s">
        <v>1378</v>
      </c>
      <c r="C36" s="161" t="s">
        <v>1379</v>
      </c>
      <c r="D36" s="161" t="s">
        <v>1312</v>
      </c>
    </row>
    <row r="37" spans="1:4" ht="10.5" customHeight="1">
      <c r="A37" s="161" t="s">
        <v>64</v>
      </c>
      <c r="B37" s="161" t="s">
        <v>1380</v>
      </c>
      <c r="C37" s="161" t="s">
        <v>1381</v>
      </c>
      <c r="D37" s="161" t="s">
        <v>1312</v>
      </c>
    </row>
    <row r="38" spans="1:4" ht="10.5" customHeight="1">
      <c r="A38" s="161" t="s">
        <v>64</v>
      </c>
      <c r="B38" s="161" t="s">
        <v>1382</v>
      </c>
      <c r="C38" s="161" t="s">
        <v>1383</v>
      </c>
      <c r="D38" s="161" t="s">
        <v>1317</v>
      </c>
    </row>
    <row r="39" spans="1:4" ht="10.5" customHeight="1">
      <c r="A39" s="161" t="s">
        <v>64</v>
      </c>
      <c r="B39" s="161" t="s">
        <v>1384</v>
      </c>
      <c r="C39" s="161" t="s">
        <v>1385</v>
      </c>
      <c r="D39" s="161" t="s">
        <v>1317</v>
      </c>
    </row>
    <row r="40" spans="1:4" ht="10.5" customHeight="1">
      <c r="A40" s="161" t="s">
        <v>64</v>
      </c>
      <c r="B40" s="161" t="s">
        <v>1386</v>
      </c>
      <c r="C40" s="161" t="s">
        <v>1387</v>
      </c>
      <c r="D40" s="161" t="s">
        <v>1317</v>
      </c>
    </row>
    <row r="41" spans="1:4" ht="10.5" customHeight="1">
      <c r="A41" s="161" t="s">
        <v>64</v>
      </c>
      <c r="B41" s="161" t="s">
        <v>1388</v>
      </c>
      <c r="C41" s="161" t="s">
        <v>1389</v>
      </c>
      <c r="D41" s="161" t="s">
        <v>1312</v>
      </c>
    </row>
    <row r="42" spans="1:4" ht="10.5" customHeight="1">
      <c r="A42" s="161" t="s">
        <v>64</v>
      </c>
      <c r="B42" s="161" t="s">
        <v>1390</v>
      </c>
      <c r="C42" s="161" t="s">
        <v>1391</v>
      </c>
      <c r="D42" s="161" t="s">
        <v>1317</v>
      </c>
    </row>
    <row r="43" spans="1:4" ht="10.5" customHeight="1">
      <c r="A43" s="161" t="s">
        <v>64</v>
      </c>
      <c r="B43" s="161" t="s">
        <v>1392</v>
      </c>
      <c r="C43" s="161" t="s">
        <v>1393</v>
      </c>
      <c r="D43" s="161" t="s">
        <v>1317</v>
      </c>
    </row>
    <row r="44" spans="1:4" ht="10.5" customHeight="1">
      <c r="A44" s="161" t="s">
        <v>64</v>
      </c>
      <c r="B44" s="161" t="s">
        <v>1394</v>
      </c>
      <c r="C44" s="161" t="s">
        <v>1395</v>
      </c>
      <c r="D44" s="161" t="s">
        <v>1312</v>
      </c>
    </row>
    <row r="45" spans="1:4" ht="10.5" customHeight="1">
      <c r="A45" s="161" t="s">
        <v>64</v>
      </c>
      <c r="B45" s="161" t="s">
        <v>1396</v>
      </c>
      <c r="C45" s="161" t="s">
        <v>1397</v>
      </c>
      <c r="D45" s="161" t="s">
        <v>1317</v>
      </c>
    </row>
    <row r="46" spans="1:4" ht="10.5" customHeight="1">
      <c r="A46" s="161" t="s">
        <v>64</v>
      </c>
      <c r="B46" s="161" t="s">
        <v>1398</v>
      </c>
      <c r="C46" s="161" t="s">
        <v>1399</v>
      </c>
      <c r="D46" s="161" t="s">
        <v>1317</v>
      </c>
    </row>
    <row r="47" spans="1:4" ht="10.5" customHeight="1">
      <c r="A47" s="161" t="s">
        <v>64</v>
      </c>
      <c r="B47" s="161" t="s">
        <v>1400</v>
      </c>
      <c r="C47" s="161" t="s">
        <v>1401</v>
      </c>
      <c r="D47" s="161" t="s">
        <v>1317</v>
      </c>
    </row>
    <row r="48" spans="1:4" ht="10.5" customHeight="1">
      <c r="A48" s="161" t="s">
        <v>64</v>
      </c>
      <c r="B48" s="161" t="s">
        <v>1402</v>
      </c>
      <c r="C48" s="161" t="s">
        <v>1403</v>
      </c>
      <c r="D48" s="161" t="s">
        <v>1317</v>
      </c>
    </row>
    <row r="49" spans="1:4" ht="10.5" customHeight="1">
      <c r="A49" s="161" t="s">
        <v>64</v>
      </c>
      <c r="B49" s="161" t="s">
        <v>1404</v>
      </c>
      <c r="C49" s="161" t="s">
        <v>1405</v>
      </c>
      <c r="D49" s="161" t="s">
        <v>1317</v>
      </c>
    </row>
    <row r="50" spans="1:4" ht="10.5" customHeight="1">
      <c r="A50" s="161" t="s">
        <v>64</v>
      </c>
      <c r="B50" s="161" t="s">
        <v>1406</v>
      </c>
      <c r="C50" s="161" t="s">
        <v>1407</v>
      </c>
      <c r="D50" s="161" t="s">
        <v>1317</v>
      </c>
    </row>
    <row r="51" spans="1:4" ht="10.5" customHeight="1">
      <c r="A51" s="161" t="s">
        <v>64</v>
      </c>
      <c r="B51" s="161" t="s">
        <v>1408</v>
      </c>
      <c r="C51" s="161" t="s">
        <v>1409</v>
      </c>
      <c r="D51" s="161" t="s">
        <v>1317</v>
      </c>
    </row>
    <row r="52" spans="1:4" ht="10.5" customHeight="1">
      <c r="A52" s="161" t="s">
        <v>64</v>
      </c>
      <c r="B52" s="161" t="s">
        <v>1410</v>
      </c>
      <c r="C52" s="161" t="s">
        <v>1411</v>
      </c>
      <c r="D52" s="161" t="s">
        <v>1317</v>
      </c>
    </row>
    <row r="53" spans="1:4" ht="10.5" customHeight="1">
      <c r="A53" s="161" t="s">
        <v>64</v>
      </c>
      <c r="B53" s="161" t="s">
        <v>1412</v>
      </c>
      <c r="C53" s="161" t="s">
        <v>1413</v>
      </c>
      <c r="D53" s="161" t="s">
        <v>1317</v>
      </c>
    </row>
    <row r="54" spans="1:4" ht="10.5" customHeight="1">
      <c r="A54" s="161" t="s">
        <v>64</v>
      </c>
      <c r="B54" s="161" t="s">
        <v>1414</v>
      </c>
      <c r="C54" s="161" t="s">
        <v>1415</v>
      </c>
      <c r="D54" s="161" t="s">
        <v>1312</v>
      </c>
    </row>
    <row r="55" spans="1:4" ht="10.5" customHeight="1">
      <c r="A55" s="161" t="s">
        <v>64</v>
      </c>
      <c r="B55" s="161" t="s">
        <v>1416</v>
      </c>
      <c r="C55" s="161" t="s">
        <v>1417</v>
      </c>
      <c r="D55" s="161" t="s">
        <v>1317</v>
      </c>
    </row>
    <row r="56" spans="1:4" ht="10.5" customHeight="1">
      <c r="A56" s="161" t="s">
        <v>64</v>
      </c>
      <c r="B56" s="161" t="s">
        <v>1418</v>
      </c>
      <c r="C56" s="161" t="s">
        <v>1419</v>
      </c>
      <c r="D56" s="161" t="s">
        <v>1317</v>
      </c>
    </row>
    <row r="57" spans="1:4" ht="10.5" customHeight="1">
      <c r="A57" s="161" t="s">
        <v>64</v>
      </c>
      <c r="B57" s="161" t="s">
        <v>1420</v>
      </c>
      <c r="C57" s="161" t="s">
        <v>1421</v>
      </c>
      <c r="D57" s="161" t="s">
        <v>1317</v>
      </c>
    </row>
    <row r="58" spans="1:4" ht="10.5" customHeight="1">
      <c r="A58" s="161" t="s">
        <v>64</v>
      </c>
      <c r="B58" s="161" t="s">
        <v>1422</v>
      </c>
      <c r="C58" s="161" t="s">
        <v>1423</v>
      </c>
      <c r="D58" s="161" t="s">
        <v>1317</v>
      </c>
    </row>
    <row r="59" spans="1:4" ht="10.5" customHeight="1">
      <c r="A59" s="161" t="s">
        <v>64</v>
      </c>
      <c r="B59" s="161" t="s">
        <v>1424</v>
      </c>
      <c r="C59" s="161" t="s">
        <v>1425</v>
      </c>
      <c r="D59" s="161" t="s">
        <v>1317</v>
      </c>
    </row>
    <row r="60" spans="1:4" ht="10.5" customHeight="1">
      <c r="A60" s="161" t="s">
        <v>64</v>
      </c>
      <c r="B60" s="161" t="s">
        <v>1426</v>
      </c>
      <c r="C60" s="161" t="s">
        <v>1427</v>
      </c>
      <c r="D60" s="161" t="s">
        <v>1317</v>
      </c>
    </row>
    <row r="61" spans="1:4" ht="10.5" customHeight="1">
      <c r="A61" s="161" t="s">
        <v>64</v>
      </c>
      <c r="B61" s="161" t="s">
        <v>1428</v>
      </c>
      <c r="C61" s="161" t="s">
        <v>1429</v>
      </c>
      <c r="D61" s="161" t="s">
        <v>1317</v>
      </c>
    </row>
    <row r="62" spans="1:4" ht="10.5" customHeight="1">
      <c r="A62" s="161" t="s">
        <v>64</v>
      </c>
      <c r="B62" s="161" t="s">
        <v>1430</v>
      </c>
      <c r="C62" s="161" t="s">
        <v>1431</v>
      </c>
      <c r="D62" s="161" t="s">
        <v>1317</v>
      </c>
    </row>
    <row r="63" spans="1:4" ht="10.5" customHeight="1">
      <c r="A63" s="161" t="s">
        <v>64</v>
      </c>
      <c r="B63" s="161" t="s">
        <v>1432</v>
      </c>
      <c r="C63" s="161" t="s">
        <v>1433</v>
      </c>
      <c r="D63" s="161" t="s">
        <v>1317</v>
      </c>
    </row>
    <row r="64" spans="1:4" ht="10.5" customHeight="1">
      <c r="A64" s="161" t="s">
        <v>64</v>
      </c>
      <c r="B64" s="161" t="s">
        <v>1434</v>
      </c>
      <c r="C64" s="161" t="s">
        <v>1435</v>
      </c>
      <c r="D64" s="161" t="s">
        <v>1317</v>
      </c>
    </row>
    <row r="65" spans="1:4" ht="10.5" customHeight="1">
      <c r="A65" s="161" t="s">
        <v>64</v>
      </c>
      <c r="B65" s="161" t="s">
        <v>1436</v>
      </c>
      <c r="C65" s="161" t="s">
        <v>1437</v>
      </c>
      <c r="D65" s="161" t="s">
        <v>1317</v>
      </c>
    </row>
    <row r="66" spans="1:4" ht="10.5" customHeight="1">
      <c r="A66" s="161" t="s">
        <v>64</v>
      </c>
      <c r="B66" s="161" t="s">
        <v>1438</v>
      </c>
      <c r="C66" s="161" t="s">
        <v>1439</v>
      </c>
      <c r="D66" s="161" t="s">
        <v>1312</v>
      </c>
    </row>
    <row r="67" spans="1:4" ht="10.5" customHeight="1">
      <c r="A67" s="161" t="s">
        <v>64</v>
      </c>
      <c r="B67" s="161" t="s">
        <v>1440</v>
      </c>
      <c r="C67" s="161" t="s">
        <v>1441</v>
      </c>
      <c r="D67" s="161" t="s">
        <v>1312</v>
      </c>
    </row>
    <row r="68" spans="1:4" ht="10.5" customHeight="1">
      <c r="A68" s="161" t="s">
        <v>64</v>
      </c>
      <c r="B68" s="161" t="s">
        <v>1442</v>
      </c>
      <c r="C68" s="161" t="s">
        <v>1443</v>
      </c>
      <c r="D68" s="161" t="s">
        <v>1312</v>
      </c>
    </row>
    <row r="69" spans="1:4" ht="10.5" customHeight="1">
      <c r="A69" s="161" t="s">
        <v>64</v>
      </c>
      <c r="B69" s="161" t="s">
        <v>1444</v>
      </c>
      <c r="C69" s="161" t="s">
        <v>1445</v>
      </c>
      <c r="D69" s="161" t="s">
        <v>1312</v>
      </c>
    </row>
    <row r="70" spans="1:4" ht="10.5" customHeight="1">
      <c r="A70" s="161" t="s">
        <v>64</v>
      </c>
      <c r="B70" s="161" t="s">
        <v>1446</v>
      </c>
      <c r="C70" s="161" t="s">
        <v>1447</v>
      </c>
      <c r="D70" s="161" t="s">
        <v>1317</v>
      </c>
    </row>
    <row r="71" spans="1:4" ht="10.5" customHeight="1">
      <c r="A71" s="161" t="s">
        <v>64</v>
      </c>
      <c r="B71" s="161" t="s">
        <v>1448</v>
      </c>
      <c r="C71" s="161" t="s">
        <v>1449</v>
      </c>
      <c r="D71" s="161" t="s">
        <v>1317</v>
      </c>
    </row>
    <row r="72" spans="1:4" ht="10.5" customHeight="1">
      <c r="A72" s="161" t="s">
        <v>64</v>
      </c>
      <c r="B72" s="161" t="s">
        <v>1450</v>
      </c>
      <c r="C72" s="161" t="s">
        <v>1451</v>
      </c>
      <c r="D72" s="161" t="s">
        <v>1317</v>
      </c>
    </row>
    <row r="73" spans="1:4" ht="10.5" customHeight="1">
      <c r="A73" s="161" t="s">
        <v>64</v>
      </c>
      <c r="B73" s="161" t="s">
        <v>1452</v>
      </c>
      <c r="C73" s="161" t="s">
        <v>1453</v>
      </c>
      <c r="D73" s="161" t="s">
        <v>1317</v>
      </c>
    </row>
    <row r="74" spans="1:4" ht="10.5" customHeight="1">
      <c r="A74" s="161" t="s">
        <v>64</v>
      </c>
      <c r="B74" s="161" t="s">
        <v>1454</v>
      </c>
      <c r="C74" s="161" t="s">
        <v>1455</v>
      </c>
      <c r="D74" s="161" t="s">
        <v>1317</v>
      </c>
    </row>
    <row r="75" spans="1:4" ht="10.5" customHeight="1">
      <c r="A75" s="161" t="s">
        <v>64</v>
      </c>
      <c r="B75" s="161" t="s">
        <v>1456</v>
      </c>
      <c r="C75" s="161" t="s">
        <v>1457</v>
      </c>
      <c r="D75" s="161" t="s">
        <v>1312</v>
      </c>
    </row>
    <row r="76" spans="1:4" ht="10.5" customHeight="1">
      <c r="A76" s="161" t="s">
        <v>64</v>
      </c>
      <c r="B76" s="161" t="s">
        <v>1458</v>
      </c>
      <c r="C76" s="161" t="s">
        <v>1459</v>
      </c>
      <c r="D76" s="161" t="s">
        <v>1312</v>
      </c>
    </row>
    <row r="77" spans="1:4" ht="10.5" customHeight="1">
      <c r="A77" s="161" t="s">
        <v>64</v>
      </c>
      <c r="B77" s="161" t="s">
        <v>1460</v>
      </c>
      <c r="C77" s="161" t="s">
        <v>1461</v>
      </c>
      <c r="D77" s="161" t="s">
        <v>1312</v>
      </c>
    </row>
    <row r="78" spans="1:4" ht="10.5" customHeight="1">
      <c r="A78" s="161" t="s">
        <v>64</v>
      </c>
      <c r="B78" s="161" t="s">
        <v>67</v>
      </c>
      <c r="C78" s="161" t="s">
        <v>70</v>
      </c>
      <c r="D78" s="161" t="s">
        <v>1317</v>
      </c>
    </row>
    <row r="79" spans="1:4" ht="10.5" customHeight="1">
      <c r="A79" s="161" t="s">
        <v>64</v>
      </c>
      <c r="B79" s="161" t="s">
        <v>1462</v>
      </c>
      <c r="C79" s="161" t="s">
        <v>1463</v>
      </c>
      <c r="D79" s="161" t="s">
        <v>1317</v>
      </c>
    </row>
    <row r="80" spans="1:4" ht="10.5" customHeight="1">
      <c r="A80" s="161" t="s">
        <v>64</v>
      </c>
      <c r="B80" s="161" t="s">
        <v>1464</v>
      </c>
      <c r="C80" s="161" t="s">
        <v>1465</v>
      </c>
      <c r="D80" s="161" t="s">
        <v>1317</v>
      </c>
    </row>
    <row r="81" spans="1:4" ht="10.5" customHeight="1">
      <c r="A81" s="161" t="s">
        <v>64</v>
      </c>
      <c r="B81" s="161" t="s">
        <v>1466</v>
      </c>
      <c r="C81" s="161" t="s">
        <v>1467</v>
      </c>
      <c r="D81" s="161" t="s">
        <v>1317</v>
      </c>
    </row>
    <row r="82" spans="1:4" ht="10.5" customHeight="1">
      <c r="A82" s="161" t="s">
        <v>64</v>
      </c>
      <c r="B82" s="161" t="s">
        <v>1468</v>
      </c>
      <c r="C82" s="161" t="s">
        <v>1469</v>
      </c>
      <c r="D82" s="161" t="s">
        <v>1317</v>
      </c>
    </row>
    <row r="83" spans="1:4" ht="10.5" customHeight="1">
      <c r="A83" s="161" t="s">
        <v>64</v>
      </c>
      <c r="B83" s="161" t="s">
        <v>1470</v>
      </c>
      <c r="C83" s="161" t="s">
        <v>1471</v>
      </c>
      <c r="D83" s="161" t="s">
        <v>1317</v>
      </c>
    </row>
    <row r="84" spans="1:4" ht="10.5" customHeight="1">
      <c r="A84" s="161" t="s">
        <v>64</v>
      </c>
      <c r="B84" s="161" t="s">
        <v>1472</v>
      </c>
      <c r="C84" s="161" t="s">
        <v>1473</v>
      </c>
      <c r="D84" s="161" t="s">
        <v>1317</v>
      </c>
    </row>
    <row r="85" spans="1:4" ht="10.5" customHeight="1">
      <c r="A85" s="161" t="s">
        <v>64</v>
      </c>
      <c r="B85" s="161" t="s">
        <v>1474</v>
      </c>
      <c r="C85" s="161" t="s">
        <v>1475</v>
      </c>
      <c r="D85" s="161" t="s">
        <v>1317</v>
      </c>
    </row>
    <row r="86" spans="1:4" ht="10.5" customHeight="1">
      <c r="A86" s="161" t="s">
        <v>64</v>
      </c>
      <c r="B86" s="161" t="s">
        <v>1476</v>
      </c>
      <c r="C86" s="161" t="s">
        <v>1477</v>
      </c>
      <c r="D86" s="161" t="s">
        <v>1317</v>
      </c>
    </row>
    <row r="87" spans="1:4" ht="10.5" customHeight="1">
      <c r="A87" s="161" t="s">
        <v>64</v>
      </c>
      <c r="B87" s="161" t="s">
        <v>1478</v>
      </c>
      <c r="C87" s="161" t="s">
        <v>1479</v>
      </c>
      <c r="D87" s="161" t="s">
        <v>1317</v>
      </c>
    </row>
    <row r="88" spans="1:4" ht="10.5" customHeight="1">
      <c r="A88" s="161" t="s">
        <v>64</v>
      </c>
      <c r="B88" s="161" t="s">
        <v>1480</v>
      </c>
      <c r="C88" s="161" t="s">
        <v>1481</v>
      </c>
      <c r="D88" s="161" t="s">
        <v>1317</v>
      </c>
    </row>
    <row r="89" spans="1:4" ht="10.5" customHeight="1">
      <c r="A89" s="161" t="s">
        <v>64</v>
      </c>
      <c r="B89" s="161" t="s">
        <v>1482</v>
      </c>
      <c r="C89" s="161" t="s">
        <v>1483</v>
      </c>
      <c r="D89" s="161" t="s">
        <v>1317</v>
      </c>
    </row>
    <row r="90" spans="1:4" ht="10.5" customHeight="1">
      <c r="A90" s="161" t="s">
        <v>64</v>
      </c>
      <c r="B90" s="161" t="s">
        <v>1484</v>
      </c>
      <c r="C90" s="161" t="s">
        <v>1485</v>
      </c>
      <c r="D90" s="161" t="s">
        <v>1317</v>
      </c>
    </row>
    <row r="91" spans="1:4" ht="10.5" customHeight="1">
      <c r="A91" s="161" t="s">
        <v>64</v>
      </c>
      <c r="B91" s="161" t="s">
        <v>1486</v>
      </c>
      <c r="C91" s="161" t="s">
        <v>1487</v>
      </c>
      <c r="D91" s="161" t="s">
        <v>1317</v>
      </c>
    </row>
    <row r="92" spans="1:4" ht="10.5" customHeight="1">
      <c r="A92" s="161" t="s">
        <v>64</v>
      </c>
      <c r="B92" s="161" t="s">
        <v>1488</v>
      </c>
      <c r="C92" s="161" t="s">
        <v>1489</v>
      </c>
      <c r="D92" s="161" t="s">
        <v>1317</v>
      </c>
    </row>
    <row r="93" spans="1:4" ht="10.5" customHeight="1">
      <c r="A93" s="161" t="s">
        <v>64</v>
      </c>
      <c r="B93" s="161" t="s">
        <v>1490</v>
      </c>
      <c r="C93" s="161" t="s">
        <v>1491</v>
      </c>
      <c r="D93" s="161" t="s">
        <v>1312</v>
      </c>
    </row>
    <row r="94" spans="1:4" ht="10.5" customHeight="1">
      <c r="A94" s="161" t="s">
        <v>64</v>
      </c>
      <c r="B94" s="161" t="s">
        <v>1492</v>
      </c>
      <c r="C94" s="161" t="s">
        <v>1493</v>
      </c>
      <c r="D94" s="161" t="s">
        <v>1317</v>
      </c>
    </row>
    <row r="95" spans="1:4" ht="10.5" customHeight="1">
      <c r="A95" s="161" t="s">
        <v>64</v>
      </c>
      <c r="B95" s="161" t="s">
        <v>1494</v>
      </c>
      <c r="C95" s="161" t="s">
        <v>1495</v>
      </c>
      <c r="D95" s="161" t="s">
        <v>1317</v>
      </c>
    </row>
    <row r="96" spans="1:4" ht="10.5" customHeight="1">
      <c r="A96" s="161" t="s">
        <v>64</v>
      </c>
      <c r="B96" s="161" t="s">
        <v>1496</v>
      </c>
      <c r="C96" s="161" t="s">
        <v>1497</v>
      </c>
      <c r="D96" s="161" t="s">
        <v>1317</v>
      </c>
    </row>
    <row r="97" spans="1:4" ht="10.5" customHeight="1">
      <c r="A97" s="161" t="s">
        <v>64</v>
      </c>
      <c r="B97" s="161" t="s">
        <v>1498</v>
      </c>
      <c r="C97" s="161" t="s">
        <v>1499</v>
      </c>
      <c r="D97" s="161" t="s">
        <v>1317</v>
      </c>
    </row>
    <row r="98" spans="1:4" ht="10.5" customHeight="1">
      <c r="A98" s="161" t="s">
        <v>64</v>
      </c>
      <c r="B98" s="161" t="s">
        <v>1500</v>
      </c>
      <c r="C98" s="161" t="s">
        <v>1501</v>
      </c>
      <c r="D98" s="161" t="s">
        <v>1317</v>
      </c>
    </row>
    <row r="99" spans="1:4" ht="10.5" customHeight="1">
      <c r="A99" s="161" t="s">
        <v>64</v>
      </c>
      <c r="B99" s="161" t="s">
        <v>1502</v>
      </c>
      <c r="C99" s="161" t="s">
        <v>1503</v>
      </c>
      <c r="D99" s="161" t="s">
        <v>1317</v>
      </c>
    </row>
    <row r="100" spans="1:4" ht="10.5" customHeight="1">
      <c r="A100" s="161" t="s">
        <v>64</v>
      </c>
      <c r="B100" s="161" t="s">
        <v>1504</v>
      </c>
      <c r="C100" s="161" t="s">
        <v>1505</v>
      </c>
      <c r="D100" s="161" t="s">
        <v>1317</v>
      </c>
    </row>
    <row r="101" spans="1:4" ht="10.5" customHeight="1">
      <c r="A101" s="161" t="s">
        <v>64</v>
      </c>
      <c r="B101" s="161" t="s">
        <v>1506</v>
      </c>
      <c r="C101" s="161" t="s">
        <v>1507</v>
      </c>
      <c r="D101" s="161" t="s">
        <v>1317</v>
      </c>
    </row>
    <row r="102" spans="1:4" ht="10.5" customHeight="1">
      <c r="A102" s="161" t="s">
        <v>64</v>
      </c>
      <c r="B102" s="161" t="s">
        <v>1508</v>
      </c>
      <c r="C102" s="161" t="s">
        <v>1509</v>
      </c>
      <c r="D102" s="161" t="s">
        <v>1317</v>
      </c>
    </row>
    <row r="103" spans="1:4" ht="10.5" customHeight="1">
      <c r="A103" s="161" t="s">
        <v>64</v>
      </c>
      <c r="B103" s="161" t="s">
        <v>1510</v>
      </c>
      <c r="C103" s="161" t="s">
        <v>1511</v>
      </c>
      <c r="D103" s="161" t="s">
        <v>1312</v>
      </c>
    </row>
    <row r="104" spans="1:4" ht="10.5" customHeight="1">
      <c r="A104" s="161" t="s">
        <v>64</v>
      </c>
      <c r="B104" s="161" t="s">
        <v>1512</v>
      </c>
      <c r="C104" s="161" t="s">
        <v>1513</v>
      </c>
      <c r="D104" s="161" t="s">
        <v>1317</v>
      </c>
    </row>
    <row r="105" spans="1:4" ht="10.5" customHeight="1">
      <c r="A105" s="161" t="s">
        <v>64</v>
      </c>
      <c r="B105" s="161" t="s">
        <v>1514</v>
      </c>
      <c r="C105" s="161" t="s">
        <v>1515</v>
      </c>
      <c r="D105" s="161" t="s">
        <v>1317</v>
      </c>
    </row>
    <row r="106" spans="1:4" ht="10.5" customHeight="1">
      <c r="A106" s="161" t="s">
        <v>64</v>
      </c>
      <c r="B106" s="161" t="s">
        <v>1516</v>
      </c>
      <c r="C106" s="161" t="s">
        <v>1517</v>
      </c>
      <c r="D106" s="161" t="s">
        <v>1317</v>
      </c>
    </row>
    <row r="107" spans="1:4" ht="10.5" customHeight="1">
      <c r="A107" s="161" t="s">
        <v>64</v>
      </c>
      <c r="B107" s="161" t="s">
        <v>1518</v>
      </c>
      <c r="C107" s="161" t="s">
        <v>1519</v>
      </c>
      <c r="D107" s="161" t="s">
        <v>1317</v>
      </c>
    </row>
    <row r="108" spans="1:4" ht="10.5" customHeight="1">
      <c r="A108" s="161" t="s">
        <v>64</v>
      </c>
      <c r="B108" s="161" t="s">
        <v>1520</v>
      </c>
      <c r="C108" s="161" t="s">
        <v>1521</v>
      </c>
      <c r="D108" s="161" t="s">
        <v>1312</v>
      </c>
    </row>
    <row r="109" spans="1:4" ht="10.5" customHeight="1">
      <c r="A109" s="161" t="s">
        <v>64</v>
      </c>
      <c r="B109" s="161" t="s">
        <v>1522</v>
      </c>
      <c r="C109" s="161" t="s">
        <v>1523</v>
      </c>
      <c r="D109" s="161" t="s">
        <v>1317</v>
      </c>
    </row>
    <row r="110" spans="1:4" ht="10.5" customHeight="1">
      <c r="A110" s="161" t="s">
        <v>64</v>
      </c>
      <c r="B110" s="161" t="s">
        <v>1524</v>
      </c>
      <c r="C110" s="161" t="s">
        <v>1525</v>
      </c>
      <c r="D110" s="161" t="s">
        <v>1317</v>
      </c>
    </row>
    <row r="111" spans="1:4" ht="10.5" customHeight="1">
      <c r="A111" s="161" t="s">
        <v>64</v>
      </c>
      <c r="B111" s="161" t="s">
        <v>1526</v>
      </c>
      <c r="C111" s="161" t="s">
        <v>1527</v>
      </c>
      <c r="D111" s="161" t="s">
        <v>1317</v>
      </c>
    </row>
    <row r="112" spans="1:4" ht="10.5" customHeight="1">
      <c r="A112" s="161" t="s">
        <v>64</v>
      </c>
      <c r="B112" s="161" t="s">
        <v>1528</v>
      </c>
      <c r="C112" s="161" t="s">
        <v>1529</v>
      </c>
      <c r="D112" s="161" t="s">
        <v>1317</v>
      </c>
    </row>
    <row r="113" spans="1:4" ht="10.5" customHeight="1">
      <c r="A113" s="161" t="s">
        <v>64</v>
      </c>
      <c r="B113" s="161" t="s">
        <v>1530</v>
      </c>
      <c r="C113" s="161" t="s">
        <v>1531</v>
      </c>
      <c r="D113" s="161" t="s">
        <v>1317</v>
      </c>
    </row>
    <row r="114" spans="1:4" ht="10.5" customHeight="1">
      <c r="A114" s="161" t="s">
        <v>64</v>
      </c>
      <c r="B114" s="161" t="s">
        <v>1532</v>
      </c>
      <c r="C114" s="161" t="s">
        <v>1533</v>
      </c>
      <c r="D114" s="161" t="s">
        <v>1317</v>
      </c>
    </row>
    <row r="115" spans="1:4" ht="10.5" customHeight="1">
      <c r="A115" s="161" t="s">
        <v>64</v>
      </c>
      <c r="B115" s="161" t="s">
        <v>1534</v>
      </c>
      <c r="C115" s="161" t="s">
        <v>1535</v>
      </c>
      <c r="D115" s="161" t="s">
        <v>1317</v>
      </c>
    </row>
    <row r="116" spans="1:4" ht="10.5" customHeight="1">
      <c r="A116" s="161" t="s">
        <v>64</v>
      </c>
      <c r="B116" s="161" t="s">
        <v>1536</v>
      </c>
      <c r="C116" s="161" t="s">
        <v>1537</v>
      </c>
      <c r="D116" s="161" t="s">
        <v>1317</v>
      </c>
    </row>
    <row r="117" spans="1:4" ht="10.5" customHeight="1">
      <c r="A117" s="161" t="s">
        <v>64</v>
      </c>
      <c r="B117" s="161" t="s">
        <v>1538</v>
      </c>
      <c r="C117" s="161" t="s">
        <v>1539</v>
      </c>
      <c r="D117" s="161" t="s">
        <v>1312</v>
      </c>
    </row>
    <row r="118" spans="1:4" ht="10.5" customHeight="1">
      <c r="A118" s="161" t="s">
        <v>64</v>
      </c>
      <c r="B118" s="161" t="s">
        <v>1540</v>
      </c>
      <c r="C118" s="161" t="s">
        <v>1541</v>
      </c>
      <c r="D118" s="161" t="s">
        <v>1312</v>
      </c>
    </row>
    <row r="119" spans="1:4" ht="10.5" customHeight="1">
      <c r="A119" s="161" t="s">
        <v>64</v>
      </c>
      <c r="B119" s="161" t="s">
        <v>1542</v>
      </c>
      <c r="C119" s="161" t="s">
        <v>1543</v>
      </c>
      <c r="D119" s="161" t="s">
        <v>1312</v>
      </c>
    </row>
    <row r="120" spans="1:4" ht="10.5" customHeight="1">
      <c r="A120" s="161" t="s">
        <v>64</v>
      </c>
      <c r="B120" s="161" t="s">
        <v>1544</v>
      </c>
      <c r="C120" s="161" t="s">
        <v>1545</v>
      </c>
      <c r="D120" s="161" t="s">
        <v>1312</v>
      </c>
    </row>
    <row r="121" spans="1:4" ht="10.5" customHeight="1">
      <c r="A121" s="161" t="s">
        <v>64</v>
      </c>
      <c r="B121" s="161" t="s">
        <v>1546</v>
      </c>
      <c r="C121" s="161" t="s">
        <v>1547</v>
      </c>
      <c r="D121" s="161" t="s">
        <v>1312</v>
      </c>
    </row>
    <row r="122" spans="1:4" ht="10.5" customHeight="1">
      <c r="A122" s="161" t="s">
        <v>64</v>
      </c>
      <c r="B122" s="161" t="s">
        <v>1548</v>
      </c>
      <c r="C122" s="161" t="s">
        <v>1549</v>
      </c>
      <c r="D122" s="161" t="s">
        <v>1317</v>
      </c>
    </row>
    <row r="123" spans="1:4" ht="10.5" customHeight="1">
      <c r="A123" s="161" t="s">
        <v>64</v>
      </c>
      <c r="B123" s="161" t="s">
        <v>1550</v>
      </c>
      <c r="C123" s="161" t="s">
        <v>1551</v>
      </c>
      <c r="D123" s="161" t="s">
        <v>1312</v>
      </c>
    </row>
    <row r="124" spans="1:4" ht="10.5" customHeight="1">
      <c r="A124" s="161" t="s">
        <v>64</v>
      </c>
      <c r="B124" s="161" t="s">
        <v>1552</v>
      </c>
      <c r="C124" s="161" t="s">
        <v>1553</v>
      </c>
      <c r="D124" s="161" t="s">
        <v>1317</v>
      </c>
    </row>
    <row r="125" spans="1:4" ht="10.5" customHeight="1">
      <c r="A125" s="161" t="s">
        <v>64</v>
      </c>
      <c r="B125" s="161" t="s">
        <v>1554</v>
      </c>
      <c r="C125" s="161" t="s">
        <v>1555</v>
      </c>
      <c r="D125" s="161" t="s">
        <v>1317</v>
      </c>
    </row>
    <row r="126" spans="1:4" ht="10.5" customHeight="1">
      <c r="A126" s="161" t="s">
        <v>64</v>
      </c>
      <c r="B126" s="161" t="s">
        <v>1556</v>
      </c>
      <c r="C126" s="161" t="s">
        <v>1557</v>
      </c>
      <c r="D126" s="161" t="s">
        <v>1317</v>
      </c>
    </row>
    <row r="127" spans="1:4" ht="10.5" customHeight="1">
      <c r="A127" s="161" t="s">
        <v>64</v>
      </c>
      <c r="B127" s="161" t="s">
        <v>1558</v>
      </c>
      <c r="C127" s="161" t="s">
        <v>1559</v>
      </c>
      <c r="D127" s="161" t="s">
        <v>1317</v>
      </c>
    </row>
    <row r="128" spans="1:4" ht="10.5" customHeight="1">
      <c r="A128" s="161" t="s">
        <v>64</v>
      </c>
      <c r="B128" s="161" t="s">
        <v>1560</v>
      </c>
      <c r="C128" s="161" t="s">
        <v>1561</v>
      </c>
      <c r="D128" s="161" t="s">
        <v>1317</v>
      </c>
    </row>
    <row r="129" spans="1:4" ht="10.5" customHeight="1">
      <c r="A129" s="161" t="s">
        <v>64</v>
      </c>
      <c r="B129" s="161" t="s">
        <v>1562</v>
      </c>
      <c r="C129" s="161" t="s">
        <v>1563</v>
      </c>
      <c r="D129" s="161" t="s">
        <v>1312</v>
      </c>
    </row>
    <row r="130" spans="1:4" ht="10.5" customHeight="1">
      <c r="A130" s="161" t="s">
        <v>64</v>
      </c>
      <c r="B130" s="161" t="s">
        <v>1564</v>
      </c>
      <c r="C130" s="161" t="s">
        <v>1565</v>
      </c>
      <c r="D130" s="161" t="s">
        <v>1312</v>
      </c>
    </row>
    <row r="131" spans="1:4" ht="10.5" customHeight="1">
      <c r="A131" s="161" t="s">
        <v>64</v>
      </c>
      <c r="B131" s="161" t="s">
        <v>1566</v>
      </c>
      <c r="C131" s="161" t="s">
        <v>1567</v>
      </c>
      <c r="D131" s="161" t="s">
        <v>1312</v>
      </c>
    </row>
    <row r="132" spans="1:4" ht="10.5" customHeight="1">
      <c r="A132" s="161" t="s">
        <v>64</v>
      </c>
      <c r="B132" s="161" t="s">
        <v>1568</v>
      </c>
      <c r="C132" s="161" t="s">
        <v>1569</v>
      </c>
      <c r="D132" s="161" t="s">
        <v>1312</v>
      </c>
    </row>
    <row r="133" spans="1:4" ht="10.5" customHeight="1">
      <c r="A133" s="161" t="s">
        <v>64</v>
      </c>
      <c r="B133" s="161" t="s">
        <v>1570</v>
      </c>
      <c r="C133" s="161" t="s">
        <v>1571</v>
      </c>
      <c r="D133" s="161" t="s">
        <v>1312</v>
      </c>
    </row>
    <row r="134" spans="1:4" ht="10.5" customHeight="1">
      <c r="A134" s="161" t="s">
        <v>64</v>
      </c>
      <c r="B134" s="161" t="s">
        <v>1572</v>
      </c>
      <c r="C134" s="161" t="s">
        <v>1573</v>
      </c>
      <c r="D134" s="161" t="s">
        <v>1312</v>
      </c>
    </row>
    <row r="135" spans="1:4" ht="10.5" customHeight="1">
      <c r="A135" s="161" t="s">
        <v>64</v>
      </c>
      <c r="B135" s="161" t="s">
        <v>1574</v>
      </c>
      <c r="C135" s="161" t="s">
        <v>1575</v>
      </c>
      <c r="D135" s="161" t="s">
        <v>1312</v>
      </c>
    </row>
    <row r="136" spans="1:4" ht="10.5" customHeight="1">
      <c r="A136" s="161" t="s">
        <v>64</v>
      </c>
      <c r="B136" s="161" t="s">
        <v>1576</v>
      </c>
      <c r="C136" s="161" t="s">
        <v>1577</v>
      </c>
      <c r="D136" s="161" t="s">
        <v>1312</v>
      </c>
    </row>
    <row r="137" spans="1:4" ht="10.5" customHeight="1">
      <c r="A137" s="161" t="s">
        <v>64</v>
      </c>
      <c r="B137" s="161" t="s">
        <v>1578</v>
      </c>
      <c r="C137" s="161" t="s">
        <v>1579</v>
      </c>
      <c r="D137" s="161" t="s">
        <v>1312</v>
      </c>
    </row>
    <row r="138" spans="1:4" ht="10.5" customHeight="1">
      <c r="A138" s="161" t="s">
        <v>64</v>
      </c>
      <c r="B138" s="161" t="s">
        <v>1580</v>
      </c>
      <c r="C138" s="161" t="s">
        <v>1581</v>
      </c>
      <c r="D138" s="161" t="s">
        <v>1312</v>
      </c>
    </row>
    <row r="139" spans="1:4" ht="10.5" customHeight="1">
      <c r="A139" s="161" t="s">
        <v>64</v>
      </c>
      <c r="B139" s="161" t="s">
        <v>1582</v>
      </c>
      <c r="C139" s="161" t="s">
        <v>1583</v>
      </c>
      <c r="D139" s="161" t="s">
        <v>1312</v>
      </c>
    </row>
    <row r="140" spans="1:4" ht="10.5" customHeight="1">
      <c r="A140" s="161" t="s">
        <v>64</v>
      </c>
      <c r="B140" s="161" t="s">
        <v>1584</v>
      </c>
      <c r="C140" s="161" t="s">
        <v>1585</v>
      </c>
      <c r="D140" s="161" t="s">
        <v>1312</v>
      </c>
    </row>
    <row r="141" spans="1:4" ht="10.5" customHeight="1">
      <c r="A141" s="161" t="s">
        <v>64</v>
      </c>
      <c r="B141" s="161" t="s">
        <v>1586</v>
      </c>
      <c r="C141" s="161" t="s">
        <v>1587</v>
      </c>
      <c r="D141" s="161" t="s">
        <v>1312</v>
      </c>
    </row>
    <row r="142" spans="1:4" ht="10.5" customHeight="1">
      <c r="A142" s="161" t="s">
        <v>64</v>
      </c>
      <c r="B142" s="161" t="s">
        <v>1588</v>
      </c>
      <c r="C142" s="161" t="s">
        <v>1589</v>
      </c>
      <c r="D142" s="161" t="s">
        <v>1312</v>
      </c>
    </row>
    <row r="143" spans="1:4" ht="10.5" customHeight="1">
      <c r="A143" s="161" t="s">
        <v>64</v>
      </c>
      <c r="B143" s="161" t="s">
        <v>1590</v>
      </c>
      <c r="C143" s="161" t="s">
        <v>1591</v>
      </c>
      <c r="D143" s="161" t="s">
        <v>1312</v>
      </c>
    </row>
    <row r="144" spans="1:4" ht="10.5" customHeight="1">
      <c r="A144" s="161" t="s">
        <v>64</v>
      </c>
      <c r="B144" s="161" t="s">
        <v>1592</v>
      </c>
      <c r="C144" s="161" t="s">
        <v>1593</v>
      </c>
      <c r="D144" s="161" t="s">
        <v>1312</v>
      </c>
    </row>
    <row r="145" spans="1:4" ht="10.5" customHeight="1">
      <c r="A145" s="161" t="s">
        <v>64</v>
      </c>
      <c r="B145" s="161" t="s">
        <v>1594</v>
      </c>
      <c r="C145" s="161" t="s">
        <v>1595</v>
      </c>
      <c r="D145" s="161" t="s">
        <v>1312</v>
      </c>
    </row>
    <row r="146" spans="1:4" ht="10.5" customHeight="1">
      <c r="A146" s="161" t="s">
        <v>64</v>
      </c>
      <c r="B146" s="161" t="s">
        <v>1596</v>
      </c>
      <c r="C146" s="161" t="s">
        <v>1597</v>
      </c>
      <c r="D146" s="161" t="s">
        <v>1312</v>
      </c>
    </row>
    <row r="147" spans="1:4" ht="10.5" customHeight="1">
      <c r="A147" s="161" t="s">
        <v>64</v>
      </c>
      <c r="B147" s="161" t="s">
        <v>1598</v>
      </c>
      <c r="C147" s="161" t="s">
        <v>1599</v>
      </c>
      <c r="D147" s="161" t="s">
        <v>1312</v>
      </c>
    </row>
    <row r="148" spans="1:4" ht="10.5" customHeight="1">
      <c r="A148" s="161" t="s">
        <v>64</v>
      </c>
      <c r="B148" s="161" t="s">
        <v>1600</v>
      </c>
      <c r="C148" s="161" t="s">
        <v>1601</v>
      </c>
      <c r="D148" s="161" t="s">
        <v>1312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129</vt:i4>
      </vt:variant>
    </vt:vector>
  </HeadingPairs>
  <TitlesOfParts>
    <vt:vector size="143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LIST_SUBSIDIARY_DATA</vt:lpstr>
      <vt:lpstr>LIST_SUBSIDIARY_HEADER</vt:lpstr>
      <vt:lpstr>LOGIN</vt:lpstr>
      <vt:lpstr>MO</vt:lpstr>
      <vt:lpstr>MO_END_DATE</vt:lpstr>
      <vt:lpstr>MO_LIST_1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Лотова Ирина Сергеевна</cp:lastModifiedBy>
  <dcterms:created xsi:type="dcterms:W3CDTF">2021-03-11T11:50:48Z</dcterms:created>
  <dcterms:modified xsi:type="dcterms:W3CDTF">2023-02-10T08:27:03Z</dcterms:modified>
</cp:coreProperties>
</file>