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Y:\Лотова Ирина Сергеевна\РЭК 46 ФОРМЫ 2017\"/>
    </mc:Choice>
  </mc:AlternateContent>
  <bookViews>
    <workbookView xWindow="0" yWindow="0" windowWidth="15330" windowHeight="6420" activeTab="2" xr2:uid="{00000000-000D-0000-FFFF-FFFF00000000}"/>
  </bookViews>
  <sheets>
    <sheet name="ЭЭ план" sheetId="1" r:id="rId1"/>
    <sheet name="Мощ. план" sheetId="2" r:id="rId2"/>
    <sheet name="ЭЭ факт" sheetId="3" r:id="rId3"/>
    <sheet name="Мощ. факт" sheetId="4" r:id="rId4"/>
  </sheets>
  <definedNames>
    <definedName name="_xlnm.Print_Area" localSheetId="1">'Мощ. план'!$A$1:$Q$47</definedName>
    <definedName name="_xlnm.Print_Area" localSheetId="3">'Мощ. факт'!$A$1:$Z$47</definedName>
    <definedName name="_xlnm.Print_Area" localSheetId="0">'ЭЭ план'!$A$1:$Q$47</definedName>
    <definedName name="_xlnm.Print_Area" localSheetId="2">'ЭЭ факт'!$A$1:$Z$47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4" l="1"/>
  <c r="Q30" i="4"/>
  <c r="Q29" i="4"/>
  <c r="Q28" i="4"/>
  <c r="Q25" i="4"/>
  <c r="Q23" i="4"/>
  <c r="Q20" i="4"/>
  <c r="Q19" i="4"/>
  <c r="Q18" i="4"/>
  <c r="Q15" i="4"/>
  <c r="Q14" i="4"/>
  <c r="Q11" i="4"/>
  <c r="P30" i="4"/>
  <c r="O30" i="4"/>
  <c r="N30" i="4"/>
  <c r="P29" i="4"/>
  <c r="O29" i="4"/>
  <c r="N29" i="4"/>
  <c r="P28" i="4"/>
  <c r="P25" i="4" s="1"/>
  <c r="O28" i="4"/>
  <c r="O25" i="4" s="1"/>
  <c r="N28" i="4"/>
  <c r="N25" i="4"/>
  <c r="P20" i="4"/>
  <c r="O20" i="4"/>
  <c r="N20" i="4"/>
  <c r="P15" i="4"/>
  <c r="O15" i="4"/>
  <c r="N15" i="4"/>
  <c r="P11" i="4"/>
  <c r="O11" i="4"/>
  <c r="N11" i="4"/>
  <c r="M11" i="4"/>
  <c r="L11" i="4"/>
  <c r="K11" i="4"/>
  <c r="Q33" i="3"/>
  <c r="Q23" i="3"/>
  <c r="Q19" i="3"/>
  <c r="Q18" i="3"/>
  <c r="Q14" i="3"/>
  <c r="F30" i="3"/>
  <c r="G30" i="3"/>
  <c r="H30" i="3"/>
  <c r="I30" i="3"/>
  <c r="J30" i="3"/>
  <c r="K30" i="3"/>
  <c r="L30" i="3"/>
  <c r="M30" i="3"/>
  <c r="N30" i="3"/>
  <c r="O30" i="3"/>
  <c r="P30" i="3"/>
  <c r="E29" i="3"/>
  <c r="F29" i="3"/>
  <c r="G29" i="3"/>
  <c r="G25" i="3" s="1"/>
  <c r="E28" i="3"/>
  <c r="F28" i="3"/>
  <c r="G28" i="3"/>
  <c r="Q28" i="3" s="1"/>
  <c r="I29" i="3"/>
  <c r="J29" i="3"/>
  <c r="K29" i="3"/>
  <c r="L29" i="3"/>
  <c r="M29" i="3"/>
  <c r="N29" i="3"/>
  <c r="O29" i="3"/>
  <c r="P29" i="3"/>
  <c r="I28" i="3"/>
  <c r="I25" i="3" s="1"/>
  <c r="J28" i="3"/>
  <c r="K28" i="3"/>
  <c r="K25" i="3" s="1"/>
  <c r="L28" i="3"/>
  <c r="L25" i="3" s="1"/>
  <c r="M28" i="3"/>
  <c r="M25" i="3" s="1"/>
  <c r="N28" i="3"/>
  <c r="O28" i="3"/>
  <c r="O25" i="3" s="1"/>
  <c r="P28" i="3"/>
  <c r="P25" i="3" s="1"/>
  <c r="H28" i="3"/>
  <c r="H25" i="3" s="1"/>
  <c r="H29" i="3"/>
  <c r="J25" i="3"/>
  <c r="N25" i="3"/>
  <c r="F20" i="3"/>
  <c r="G20" i="3"/>
  <c r="H20" i="3"/>
  <c r="I20" i="3"/>
  <c r="J20" i="3"/>
  <c r="K20" i="3"/>
  <c r="L20" i="3"/>
  <c r="M20" i="3"/>
  <c r="N20" i="3"/>
  <c r="O20" i="3"/>
  <c r="P20" i="3"/>
  <c r="F15" i="3"/>
  <c r="F11" i="3" s="1"/>
  <c r="G15" i="3"/>
  <c r="G11" i="3" s="1"/>
  <c r="H15" i="3"/>
  <c r="H11" i="3" s="1"/>
  <c r="I15" i="3"/>
  <c r="I11" i="3" s="1"/>
  <c r="J15" i="3"/>
  <c r="K15" i="3"/>
  <c r="K11" i="3" s="1"/>
  <c r="L15" i="3"/>
  <c r="L11" i="3" s="1"/>
  <c r="M15" i="3"/>
  <c r="M11" i="3" s="1"/>
  <c r="N15" i="3"/>
  <c r="O15" i="3"/>
  <c r="O11" i="3" s="1"/>
  <c r="P15" i="3"/>
  <c r="P11" i="3" s="1"/>
  <c r="J11" i="3"/>
  <c r="N11" i="3"/>
  <c r="G11" i="4"/>
  <c r="F11" i="4"/>
  <c r="E11" i="4"/>
  <c r="F25" i="3" l="1"/>
  <c r="E30" i="3"/>
  <c r="Q30" i="3" s="1"/>
  <c r="E25" i="3"/>
  <c r="Q25" i="3" s="1"/>
  <c r="E20" i="3"/>
  <c r="Q20" i="3" s="1"/>
  <c r="E15" i="3"/>
  <c r="Q15" i="3" s="1"/>
  <c r="E11" i="3" l="1"/>
  <c r="Q11" i="3" s="1"/>
  <c r="J30" i="4"/>
  <c r="I30" i="4"/>
  <c r="H30" i="4"/>
  <c r="J29" i="4"/>
  <c r="I29" i="4"/>
  <c r="H29" i="4"/>
  <c r="J28" i="4"/>
  <c r="I28" i="4"/>
  <c r="H28" i="4"/>
  <c r="J20" i="4"/>
  <c r="I20" i="4"/>
  <c r="H20" i="4"/>
  <c r="J15" i="4"/>
  <c r="I15" i="4"/>
  <c r="H15" i="4"/>
  <c r="J11" i="4"/>
  <c r="I11" i="4"/>
  <c r="H11" i="4"/>
  <c r="Q33" i="2"/>
  <c r="P30" i="2"/>
  <c r="O30" i="2"/>
  <c r="N30" i="2"/>
  <c r="M30" i="2"/>
  <c r="L30" i="2"/>
  <c r="K30" i="2"/>
  <c r="J30" i="2"/>
  <c r="I30" i="2"/>
  <c r="H30" i="2"/>
  <c r="G30" i="2"/>
  <c r="F30" i="2"/>
  <c r="E30" i="2"/>
  <c r="P29" i="2"/>
  <c r="P25" i="2" s="1"/>
  <c r="O29" i="2"/>
  <c r="N29" i="2"/>
  <c r="M29" i="2"/>
  <c r="L29" i="2"/>
  <c r="K29" i="2"/>
  <c r="J29" i="2"/>
  <c r="I29" i="2"/>
  <c r="H29" i="2"/>
  <c r="G29" i="2"/>
  <c r="F29" i="2"/>
  <c r="E29" i="2"/>
  <c r="P28" i="2"/>
  <c r="O28" i="2"/>
  <c r="O25" i="2" s="1"/>
  <c r="N28" i="2"/>
  <c r="M28" i="2"/>
  <c r="M25" i="2" s="1"/>
  <c r="L28" i="2"/>
  <c r="K28" i="2"/>
  <c r="K25" i="2" s="1"/>
  <c r="J28" i="2"/>
  <c r="I28" i="2"/>
  <c r="I25" i="2" s="1"/>
  <c r="H28" i="2"/>
  <c r="G28" i="2"/>
  <c r="G25" i="2" s="1"/>
  <c r="F28" i="2"/>
  <c r="E28" i="2"/>
  <c r="E25" i="2" s="1"/>
  <c r="N25" i="2"/>
  <c r="J25" i="2"/>
  <c r="F25" i="2"/>
  <c r="Q23" i="2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P15" i="2"/>
  <c r="O15" i="2"/>
  <c r="N15" i="2"/>
  <c r="M15" i="2"/>
  <c r="L15" i="2"/>
  <c r="K15" i="2"/>
  <c r="J15" i="2"/>
  <c r="I15" i="2"/>
  <c r="H15" i="2"/>
  <c r="G15" i="2"/>
  <c r="F15" i="2"/>
  <c r="E15" i="2"/>
  <c r="Q14" i="2"/>
  <c r="P11" i="2"/>
  <c r="O11" i="2"/>
  <c r="N11" i="2"/>
  <c r="M11" i="2"/>
  <c r="L11" i="2"/>
  <c r="K11" i="2"/>
  <c r="J11" i="2"/>
  <c r="I11" i="2"/>
  <c r="H11" i="2"/>
  <c r="G11" i="2"/>
  <c r="F11" i="2"/>
  <c r="E11" i="2"/>
  <c r="Q11" i="2" s="1"/>
  <c r="Q33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P25" i="1" s="1"/>
  <c r="O28" i="1"/>
  <c r="N28" i="1"/>
  <c r="N25" i="1" s="1"/>
  <c r="M28" i="1"/>
  <c r="M25" i="1" s="1"/>
  <c r="L28" i="1"/>
  <c r="L25" i="1" s="1"/>
  <c r="K28" i="1"/>
  <c r="J28" i="1"/>
  <c r="I28" i="1"/>
  <c r="H28" i="1"/>
  <c r="H25" i="1" s="1"/>
  <c r="G28" i="1"/>
  <c r="F28" i="1"/>
  <c r="F25" i="1" s="1"/>
  <c r="E28" i="1"/>
  <c r="E25" i="1" s="1"/>
  <c r="J25" i="1"/>
  <c r="I25" i="1"/>
  <c r="Q23" i="1"/>
  <c r="P20" i="1"/>
  <c r="O20" i="1"/>
  <c r="N20" i="1"/>
  <c r="M20" i="1"/>
  <c r="L20" i="1"/>
  <c r="K20" i="1"/>
  <c r="J20" i="1"/>
  <c r="I20" i="1"/>
  <c r="H20" i="1"/>
  <c r="G20" i="1"/>
  <c r="F20" i="1"/>
  <c r="E20" i="1"/>
  <c r="Q20" i="1" s="1"/>
  <c r="Q19" i="1"/>
  <c r="Q18" i="1"/>
  <c r="P15" i="1"/>
  <c r="O15" i="1"/>
  <c r="N15" i="1"/>
  <c r="M15" i="1"/>
  <c r="L15" i="1"/>
  <c r="K15" i="1"/>
  <c r="J15" i="1"/>
  <c r="I15" i="1"/>
  <c r="H15" i="1"/>
  <c r="G15" i="1"/>
  <c r="F15" i="1"/>
  <c r="E15" i="1"/>
  <c r="Q14" i="1"/>
  <c r="P11" i="1"/>
  <c r="O11" i="1"/>
  <c r="N11" i="1"/>
  <c r="M11" i="1"/>
  <c r="L11" i="1"/>
  <c r="K11" i="1"/>
  <c r="J11" i="1"/>
  <c r="I11" i="1"/>
  <c r="H11" i="1"/>
  <c r="G11" i="1"/>
  <c r="F11" i="1"/>
  <c r="E11" i="1"/>
  <c r="Q11" i="1" l="1"/>
  <c r="G25" i="1"/>
  <c r="Q25" i="1" s="1"/>
  <c r="K25" i="1"/>
  <c r="O25" i="1"/>
  <c r="Q15" i="2"/>
  <c r="H25" i="2"/>
  <c r="Q25" i="2" s="1"/>
  <c r="L25" i="2"/>
  <c r="Q15" i="1"/>
  <c r="Q29" i="2"/>
  <c r="Q30" i="2"/>
  <c r="Q28" i="1"/>
  <c r="Q29" i="1"/>
  <c r="Q30" i="1"/>
  <c r="Q20" i="2"/>
  <c r="Q29" i="3"/>
  <c r="J25" i="4"/>
  <c r="I25" i="4"/>
  <c r="H25" i="4"/>
  <c r="Q28" i="2"/>
</calcChain>
</file>

<file path=xl/sharedStrings.xml><?xml version="1.0" encoding="utf-8"?>
<sst xmlns="http://schemas.openxmlformats.org/spreadsheetml/2006/main" count="402" uniqueCount="58">
  <si>
    <t>Приложение № 4.1</t>
  </si>
  <si>
    <t>к Договору оказания услуг по</t>
  </si>
  <si>
    <t>передаче электрической энергии</t>
  </si>
  <si>
    <t>от "___"__________20___г. № __________</t>
  </si>
  <si>
    <t>Плановый  баланс электрической энергии в сети Исполнителя</t>
  </si>
  <si>
    <t>на 2017 г.</t>
  </si>
  <si>
    <t>№ п.п.</t>
  </si>
  <si>
    <t>Наименование показателей</t>
  </si>
  <si>
    <t>Ед. 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</si>
  <si>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</si>
  <si>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</si>
  <si>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</si>
  <si>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</si>
  <si>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</si>
  <si>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</si>
  <si>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</si>
  <si>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</si>
  <si>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</si>
  <si>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</si>
  <si>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</si>
  <si>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</si>
  <si>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</si>
  <si>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 xml:space="preserve">Отпуск в сеть  </t>
  </si>
  <si>
    <t>Всего в т.ч.</t>
  </si>
  <si>
    <t>кВт.ч</t>
  </si>
  <si>
    <t>ВН</t>
  </si>
  <si>
    <t>СН I</t>
  </si>
  <si>
    <t>CH II</t>
  </si>
  <si>
    <t>Полезный отпуск, Всего</t>
  </si>
  <si>
    <t>HH</t>
  </si>
  <si>
    <t>2.1.</t>
  </si>
  <si>
    <t>в т.ч.                       собственное производство</t>
  </si>
  <si>
    <t>2.2.</t>
  </si>
  <si>
    <t>в т.ч.                       полезный отпуск потребителям         ОАО "Мосэнергосбыт"</t>
  </si>
  <si>
    <t>2.3.</t>
  </si>
  <si>
    <t xml:space="preserve">в т.ч. Транзит               (или/и передача потребителям других сбытовых организаций) </t>
  </si>
  <si>
    <t>Расход  электроэнергии на                        производственные и хозяйственные нужды</t>
  </si>
  <si>
    <t>Потери</t>
  </si>
  <si>
    <t>%</t>
  </si>
  <si>
    <t>Заказчик:</t>
  </si>
  <si>
    <t xml:space="preserve">Исполнитель-1 : </t>
  </si>
  <si>
    <t>Исполнитель-2 :</t>
  </si>
  <si>
    <t xml:space="preserve">ПАО «Мосэнергосбыт» </t>
  </si>
  <si>
    <t>АО "ОЭК"</t>
  </si>
  <si>
    <t>АО "УТЭ ВДНХ"</t>
  </si>
  <si>
    <t>/Ю.Г. Широбоков/</t>
  </si>
  <si>
    <t>/                                       /</t>
  </si>
  <si>
    <t>/С.Р. Прокуров/</t>
  </si>
  <si>
    <t>М.П.</t>
  </si>
  <si>
    <t>Приложение № 4.2</t>
  </si>
  <si>
    <t>Плановый  баланс мощности в сети Исполнителя</t>
  </si>
  <si>
    <t>МВт</t>
  </si>
  <si>
    <t>/                            /</t>
  </si>
  <si>
    <t>Фактический  баланс электрической энергии в сети Исполнителя</t>
  </si>
  <si>
    <t>Фактический  баланс мощности в сети Исполнителя</t>
  </si>
  <si>
    <t>Директор</t>
  </si>
  <si>
    <t>2017 год</t>
  </si>
  <si>
    <t>за 2017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</si>
</sst>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#,##0_ ;\-#,##0\ "/>
    <numFmt numFmtId="167" formatCode="_-* #,##0_р_._-;\-* #,##0_р_._-;_-* &quot;-&quot;??_р_._-;_-@_-"/>
    <numFmt numFmtId="168" formatCode="_-* #,##0.0000_р_._-;\-* #,##0.0000_р_._-;_-* &quot;-&quot;??_р_._-;_-@_-"/>
    <numFmt numFmtId="169" formatCode="#,##0.0000_ ;\-#,##0.0000\ "/>
    <numFmt numFmtId="181" formatCode="0.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2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wrapText="1"/>
    </xf>
    <xf numFmtId="167" fontId="7" fillId="0" borderId="2" xfId="1" applyNumberFormat="1" applyFont="1" applyFill="1" applyBorder="1" applyAlignment="1">
      <alignment horizontal="center" vertical="center"/>
    </xf>
    <xf numFmtId="167" fontId="7" fillId="0" borderId="3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3" fillId="0" borderId="5" xfId="0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center"/>
    </xf>
    <xf numFmtId="167" fontId="2" fillId="0" borderId="5" xfId="1" applyNumberFormat="1" applyFont="1" applyFill="1" applyBorder="1" applyAlignment="1">
      <alignment horizontal="center" vertical="center"/>
    </xf>
    <xf numFmtId="167" fontId="2" fillId="0" borderId="6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167" fontId="7" fillId="0" borderId="12" xfId="1" applyNumberFormat="1" applyFont="1" applyFill="1" applyBorder="1" applyAlignment="1">
      <alignment horizontal="center" vertical="center"/>
    </xf>
    <xf numFmtId="167" fontId="7" fillId="0" borderId="15" xfId="1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wrapText="1"/>
    </xf>
    <xf numFmtId="167" fontId="7" fillId="0" borderId="8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167" fontId="7" fillId="0" borderId="5" xfId="1" applyNumberFormat="1" applyFont="1" applyFill="1" applyBorder="1" applyAlignment="1">
      <alignment horizontal="center" vertical="center"/>
    </xf>
    <xf numFmtId="167" fontId="7" fillId="0" borderId="6" xfId="1" applyNumberFormat="1" applyFont="1" applyFill="1" applyBorder="1" applyAlignment="1">
      <alignment horizontal="center" vertical="center"/>
    </xf>
    <xf numFmtId="167" fontId="2" fillId="0" borderId="8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wrapText="1"/>
    </xf>
    <xf numFmtId="167" fontId="7" fillId="0" borderId="20" xfId="1" applyNumberFormat="1" applyFont="1" applyFill="1" applyBorder="1" applyAlignment="1">
      <alignment horizontal="center" vertical="center"/>
    </xf>
    <xf numFmtId="167" fontId="7" fillId="0" borderId="21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167" fontId="2" fillId="0" borderId="3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/>
    </xf>
    <xf numFmtId="0" fontId="6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Border="1"/>
    <xf numFmtId="0" fontId="13" fillId="0" borderId="0" xfId="2" applyFont="1" applyBorder="1" applyAlignment="1">
      <alignment horizontal="left"/>
    </xf>
    <xf numFmtId="0" fontId="2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2" fillId="0" borderId="0" xfId="0" applyFont="1" applyBorder="1"/>
    <xf numFmtId="0" fontId="7" fillId="0" borderId="0" xfId="0" applyFont="1" applyBorder="1" applyAlignment="1">
      <alignment horizontal="justify"/>
    </xf>
    <xf numFmtId="0" fontId="2" fillId="0" borderId="24" xfId="0" applyFont="1" applyBorder="1"/>
    <xf numFmtId="0" fontId="3" fillId="0" borderId="30" xfId="0" applyFont="1" applyFill="1" applyBorder="1" applyAlignment="1">
      <alignment horizontal="left" wrapText="1"/>
    </xf>
    <xf numFmtId="168" fontId="7" fillId="0" borderId="25" xfId="1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/>
    </xf>
    <xf numFmtId="168" fontId="7" fillId="0" borderId="3" xfId="1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center" wrapText="1"/>
    </xf>
    <xf numFmtId="167" fontId="2" fillId="0" borderId="27" xfId="1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/>
    </xf>
    <xf numFmtId="164" fontId="2" fillId="0" borderId="8" xfId="0" applyNumberFormat="1" applyFont="1" applyFill="1" applyBorder="1" applyAlignment="1">
      <alignment horizontal="center" wrapText="1"/>
    </xf>
    <xf numFmtId="168" fontId="7" fillId="0" borderId="31" xfId="1" applyNumberFormat="1" applyFont="1" applyFill="1" applyBorder="1" applyAlignment="1">
      <alignment horizontal="center" vertical="center"/>
    </xf>
    <xf numFmtId="168" fontId="7" fillId="0" borderId="15" xfId="1" applyNumberFormat="1" applyFont="1" applyFill="1" applyBorder="1" applyAlignment="1">
      <alignment horizontal="center" vertical="center"/>
    </xf>
    <xf numFmtId="168" fontId="2" fillId="0" borderId="27" xfId="1" applyNumberFormat="1" applyFont="1" applyFill="1" applyBorder="1" applyAlignment="1">
      <alignment horizontal="center" vertical="center"/>
    </xf>
    <xf numFmtId="168" fontId="2" fillId="0" borderId="5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7" fillId="0" borderId="29" xfId="1" applyNumberFormat="1" applyFont="1" applyFill="1" applyBorder="1" applyAlignment="1">
      <alignment horizontal="center" vertical="center"/>
    </xf>
    <xf numFmtId="168" fontId="7" fillId="0" borderId="9" xfId="1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wrapText="1"/>
    </xf>
    <xf numFmtId="168" fontId="7" fillId="0" borderId="27" xfId="1" applyNumberFormat="1" applyFont="1" applyFill="1" applyBorder="1" applyAlignment="1">
      <alignment horizontal="center" vertical="center"/>
    </xf>
    <xf numFmtId="168" fontId="7" fillId="0" borderId="5" xfId="1" applyNumberFormat="1" applyFont="1" applyFill="1" applyBorder="1" applyAlignment="1">
      <alignment horizontal="center" vertical="center"/>
    </xf>
    <xf numFmtId="168" fontId="7" fillId="0" borderId="6" xfId="1" applyNumberFormat="1" applyFont="1" applyFill="1" applyBorder="1" applyAlignment="1">
      <alignment horizontal="center" vertical="center"/>
    </xf>
    <xf numFmtId="168" fontId="2" fillId="0" borderId="29" xfId="1" applyNumberFormat="1" applyFont="1" applyFill="1" applyBorder="1" applyAlignment="1">
      <alignment horizontal="center" vertical="center"/>
    </xf>
    <xf numFmtId="168" fontId="2" fillId="0" borderId="8" xfId="1" applyNumberFormat="1" applyFont="1" applyFill="1" applyBorder="1" applyAlignment="1">
      <alignment horizontal="center" vertical="center"/>
    </xf>
    <xf numFmtId="168" fontId="2" fillId="0" borderId="9" xfId="1" applyNumberFormat="1" applyFont="1" applyFill="1" applyBorder="1" applyAlignment="1">
      <alignment horizontal="center" vertical="center"/>
    </xf>
    <xf numFmtId="168" fontId="7" fillId="0" borderId="20" xfId="1" applyNumberFormat="1" applyFont="1" applyFill="1" applyBorder="1" applyAlignment="1">
      <alignment horizontal="center" vertical="center"/>
    </xf>
    <xf numFmtId="168" fontId="7" fillId="0" borderId="12" xfId="1" applyNumberFormat="1" applyFont="1" applyFill="1" applyBorder="1" applyAlignment="1">
      <alignment horizontal="center" vertical="center"/>
    </xf>
    <xf numFmtId="168" fontId="7" fillId="0" borderId="32" xfId="1" applyNumberFormat="1" applyFont="1" applyFill="1" applyBorder="1" applyAlignment="1">
      <alignment horizontal="center" vertical="center"/>
    </xf>
    <xf numFmtId="168" fontId="7" fillId="0" borderId="21" xfId="1" applyNumberFormat="1" applyFont="1" applyFill="1" applyBorder="1" applyAlignment="1">
      <alignment horizontal="center" vertical="center"/>
    </xf>
    <xf numFmtId="168" fontId="7" fillId="0" borderId="8" xfId="1" applyNumberFormat="1" applyFont="1" applyFill="1" applyBorder="1" applyAlignment="1">
      <alignment horizontal="center" vertical="center"/>
    </xf>
    <xf numFmtId="168" fontId="2" fillId="0" borderId="25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68" fontId="2" fillId="0" borderId="3" xfId="1" applyNumberFormat="1" applyFont="1" applyFill="1" applyBorder="1" applyAlignment="1">
      <alignment horizontal="center" vertical="center"/>
    </xf>
    <xf numFmtId="167" fontId="2" fillId="0" borderId="25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164" fontId="7" fillId="0" borderId="12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center" wrapText="1"/>
    </xf>
    <xf numFmtId="164" fontId="2" fillId="0" borderId="27" xfId="0" applyNumberFormat="1" applyFont="1" applyFill="1" applyBorder="1" applyAlignment="1">
      <alignment horizontal="center" wrapText="1"/>
    </xf>
    <xf numFmtId="164" fontId="2" fillId="0" borderId="29" xfId="0" applyNumberFormat="1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justify"/>
    </xf>
    <xf numFmtId="0" fontId="2" fillId="0" borderId="0" xfId="0" applyFont="1" applyBorder="1" applyAlignment="1"/>
    <xf numFmtId="0" fontId="12" fillId="0" borderId="22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2" xfId="2" applyFont="1" applyBorder="1" applyAlignment="1">
      <alignment horizontal="right"/>
    </xf>
    <xf numFmtId="0" fontId="0" fillId="0" borderId="22" xfId="0" applyBorder="1" applyAlignment="1">
      <alignment horizontal="right"/>
    </xf>
    <xf numFmtId="0" fontId="8" fillId="0" borderId="0" xfId="0" applyFont="1" applyAlignment="1">
      <alignment horizontal="justify"/>
    </xf>
    <xf numFmtId="0" fontId="6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64" fontId="2" fillId="0" borderId="2" xfId="0" applyNumberFormat="1" applyFont="1" applyFill="1" applyBorder="1" applyAlignment="1">
      <alignment horizontal="center" wrapText="1"/>
    </xf>
    <xf numFmtId="167" fontId="7" fillId="0" borderId="3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3" fillId="0" borderId="5" xfId="0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center"/>
    </xf>
    <xf numFmtId="167" fontId="2" fillId="0" borderId="5" xfId="1" applyNumberFormat="1" applyFont="1" applyFill="1" applyBorder="1" applyAlignment="1">
      <alignment horizontal="center" vertical="center"/>
    </xf>
    <xf numFmtId="167" fontId="2" fillId="0" borderId="6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167" fontId="7" fillId="0" borderId="12" xfId="1" applyNumberFormat="1" applyFont="1" applyFill="1" applyBorder="1" applyAlignment="1">
      <alignment horizontal="center" vertical="center"/>
    </xf>
    <xf numFmtId="167" fontId="7" fillId="0" borderId="15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167" fontId="7" fillId="0" borderId="5" xfId="1" applyNumberFormat="1" applyFont="1" applyFill="1" applyBorder="1" applyAlignment="1">
      <alignment horizontal="center" vertical="center"/>
    </xf>
    <xf numFmtId="167" fontId="7" fillId="0" borderId="6" xfId="1" applyNumberFormat="1" applyFont="1" applyFill="1" applyBorder="1" applyAlignment="1">
      <alignment horizontal="center" vertical="center"/>
    </xf>
    <xf numFmtId="167" fontId="2" fillId="0" borderId="8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7" fillId="0" borderId="20" xfId="1" applyNumberFormat="1" applyFont="1" applyFill="1" applyBorder="1" applyAlignment="1">
      <alignment horizontal="center" vertical="center"/>
    </xf>
    <xf numFmtId="167" fontId="7" fillId="0" borderId="21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167" fontId="2" fillId="0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14" fillId="0" borderId="0" xfId="0" applyFont="1"/>
    <xf numFmtId="0" fontId="2" fillId="0" borderId="0" xfId="0" applyFont="1" applyBorder="1"/>
    <xf numFmtId="0" fontId="7" fillId="0" borderId="0" xfId="0" applyFont="1" applyBorder="1" applyAlignment="1">
      <alignment horizontal="justify"/>
    </xf>
    <xf numFmtId="168" fontId="7" fillId="0" borderId="25" xfId="1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/>
    </xf>
    <xf numFmtId="168" fontId="7" fillId="0" borderId="3" xfId="1" applyNumberFormat="1" applyFont="1" applyFill="1" applyBorder="1" applyAlignment="1">
      <alignment horizontal="center" vertical="center"/>
    </xf>
    <xf numFmtId="167" fontId="2" fillId="0" borderId="27" xfId="1" applyNumberFormat="1" applyFont="1" applyFill="1" applyBorder="1" applyAlignment="1">
      <alignment horizontal="center" vertical="center"/>
    </xf>
    <xf numFmtId="168" fontId="7" fillId="0" borderId="31" xfId="1" applyNumberFormat="1" applyFont="1" applyFill="1" applyBorder="1" applyAlignment="1">
      <alignment horizontal="center" vertical="center"/>
    </xf>
    <xf numFmtId="168" fontId="7" fillId="0" borderId="15" xfId="1" applyNumberFormat="1" applyFont="1" applyFill="1" applyBorder="1" applyAlignment="1">
      <alignment horizontal="center" vertical="center"/>
    </xf>
    <xf numFmtId="168" fontId="2" fillId="0" borderId="27" xfId="1" applyNumberFormat="1" applyFont="1" applyFill="1" applyBorder="1" applyAlignment="1">
      <alignment horizontal="center" vertical="center"/>
    </xf>
    <xf numFmtId="168" fontId="2" fillId="0" borderId="5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7" fillId="0" borderId="29" xfId="1" applyNumberFormat="1" applyFont="1" applyFill="1" applyBorder="1" applyAlignment="1">
      <alignment horizontal="center" vertical="center"/>
    </xf>
    <xf numFmtId="168" fontId="7" fillId="0" borderId="9" xfId="1" applyNumberFormat="1" applyFont="1" applyFill="1" applyBorder="1" applyAlignment="1">
      <alignment horizontal="center" vertical="center"/>
    </xf>
    <xf numFmtId="168" fontId="7" fillId="0" borderId="27" xfId="1" applyNumberFormat="1" applyFont="1" applyFill="1" applyBorder="1" applyAlignment="1">
      <alignment horizontal="center" vertical="center"/>
    </xf>
    <xf numFmtId="168" fontId="7" fillId="0" borderId="5" xfId="1" applyNumberFormat="1" applyFont="1" applyFill="1" applyBorder="1" applyAlignment="1">
      <alignment horizontal="center" vertical="center"/>
    </xf>
    <xf numFmtId="168" fontId="7" fillId="0" borderId="6" xfId="1" applyNumberFormat="1" applyFont="1" applyFill="1" applyBorder="1" applyAlignment="1">
      <alignment horizontal="center" vertical="center"/>
    </xf>
    <xf numFmtId="168" fontId="2" fillId="0" borderId="29" xfId="1" applyNumberFormat="1" applyFont="1" applyFill="1" applyBorder="1" applyAlignment="1">
      <alignment horizontal="center" vertical="center"/>
    </xf>
    <xf numFmtId="168" fontId="2" fillId="0" borderId="8" xfId="1" applyNumberFormat="1" applyFont="1" applyFill="1" applyBorder="1" applyAlignment="1">
      <alignment horizontal="center" vertical="center"/>
    </xf>
    <xf numFmtId="168" fontId="2" fillId="0" borderId="9" xfId="1" applyNumberFormat="1" applyFont="1" applyFill="1" applyBorder="1" applyAlignment="1">
      <alignment horizontal="center" vertical="center"/>
    </xf>
    <xf numFmtId="168" fontId="7" fillId="0" borderId="20" xfId="1" applyNumberFormat="1" applyFont="1" applyFill="1" applyBorder="1" applyAlignment="1">
      <alignment horizontal="center" vertical="center"/>
    </xf>
    <xf numFmtId="168" fontId="7" fillId="0" borderId="12" xfId="1" applyNumberFormat="1" applyFont="1" applyFill="1" applyBorder="1" applyAlignment="1">
      <alignment horizontal="center" vertical="center"/>
    </xf>
    <xf numFmtId="168" fontId="7" fillId="0" borderId="32" xfId="1" applyNumberFormat="1" applyFont="1" applyFill="1" applyBorder="1" applyAlignment="1">
      <alignment horizontal="center" vertical="center"/>
    </xf>
    <xf numFmtId="168" fontId="7" fillId="0" borderId="21" xfId="1" applyNumberFormat="1" applyFont="1" applyFill="1" applyBorder="1" applyAlignment="1">
      <alignment horizontal="center" vertical="center"/>
    </xf>
    <xf numFmtId="168" fontId="7" fillId="0" borderId="8" xfId="1" applyNumberFormat="1" applyFont="1" applyFill="1" applyBorder="1" applyAlignment="1">
      <alignment horizontal="center" vertical="center"/>
    </xf>
    <xf numFmtId="168" fontId="2" fillId="0" borderId="25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68" fontId="2" fillId="0" borderId="3" xfId="1" applyNumberFormat="1" applyFont="1" applyFill="1" applyBorder="1" applyAlignment="1">
      <alignment horizontal="center" vertical="center"/>
    </xf>
    <xf numFmtId="167" fontId="2" fillId="0" borderId="25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167" fontId="7" fillId="0" borderId="33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left"/>
    </xf>
    <xf numFmtId="167" fontId="7" fillId="0" borderId="14" xfId="1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9" fontId="7" fillId="0" borderId="31" xfId="0" applyNumberFormat="1" applyFont="1" applyFill="1" applyBorder="1" applyAlignment="1">
      <alignment horizontal="center"/>
    </xf>
    <xf numFmtId="164" fontId="7" fillId="0" borderId="27" xfId="0" applyNumberFormat="1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center"/>
    </xf>
    <xf numFmtId="164" fontId="7" fillId="0" borderId="31" xfId="0" applyNumberFormat="1" applyFont="1" applyFill="1" applyBorder="1" applyAlignment="1">
      <alignment horizontal="center"/>
    </xf>
    <xf numFmtId="169" fontId="7" fillId="0" borderId="32" xfId="0" applyNumberFormat="1" applyFont="1" applyFill="1" applyBorder="1" applyAlignment="1">
      <alignment horizontal="center"/>
    </xf>
    <xf numFmtId="169" fontId="7" fillId="0" borderId="29" xfId="0" applyNumberFormat="1" applyFont="1" applyFill="1" applyBorder="1" applyAlignment="1">
      <alignment horizontal="center"/>
    </xf>
    <xf numFmtId="169" fontId="7" fillId="0" borderId="27" xfId="0" applyNumberFormat="1" applyFont="1" applyFill="1" applyBorder="1" applyAlignment="1">
      <alignment horizontal="center"/>
    </xf>
    <xf numFmtId="181" fontId="7" fillId="0" borderId="31" xfId="0" applyNumberFormat="1" applyFont="1" applyFill="1" applyBorder="1" applyAlignment="1">
      <alignment horizontal="center"/>
    </xf>
    <xf numFmtId="181" fontId="7" fillId="0" borderId="31" xfId="1" applyNumberFormat="1" applyFont="1" applyFill="1" applyBorder="1" applyAlignment="1">
      <alignment horizontal="center" vertical="center"/>
    </xf>
    <xf numFmtId="181" fontId="7" fillId="0" borderId="15" xfId="1" applyNumberFormat="1" applyFont="1" applyFill="1" applyBorder="1" applyAlignment="1">
      <alignment horizontal="center" vertical="center"/>
    </xf>
    <xf numFmtId="181" fontId="7" fillId="0" borderId="29" xfId="0" applyNumberFormat="1" applyFont="1" applyFill="1" applyBorder="1" applyAlignment="1">
      <alignment horizontal="center"/>
    </xf>
    <xf numFmtId="181" fontId="7" fillId="0" borderId="29" xfId="1" applyNumberFormat="1" applyFont="1" applyFill="1" applyBorder="1" applyAlignment="1">
      <alignment horizontal="center" vertical="center"/>
    </xf>
    <xf numFmtId="181" fontId="7" fillId="0" borderId="9" xfId="1" applyNumberFormat="1" applyFont="1" applyFill="1" applyBorder="1" applyAlignment="1">
      <alignment horizontal="center" vertical="center"/>
    </xf>
    <xf numFmtId="169" fontId="7" fillId="0" borderId="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Лист1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zoomScaleNormal="100" zoomScaleSheetLayoutView="130" workbookViewId="0">
      <selection activeCell="P33" sqref="P33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5" width="12.7109375" style="1" customWidth="1"/>
    <col min="6" max="6" width="13.42578125" style="1" customWidth="1"/>
    <col min="7" max="16" width="12.7109375" style="1" customWidth="1"/>
    <col min="17" max="17" width="13.7109375" style="1" customWidth="1"/>
    <col min="18" max="16384" width="9.140625" style="1"/>
  </cols>
  <sheetData>
    <row r="1" spans="1:17" ht="15.75" x14ac:dyDescent="0.25">
      <c r="N1" s="2" t="s">
        <v>0</v>
      </c>
    </row>
    <row r="2" spans="1:17" ht="15.75" x14ac:dyDescent="0.25">
      <c r="N2" s="2" t="s">
        <v>1</v>
      </c>
    </row>
    <row r="3" spans="1:17" ht="15.75" x14ac:dyDescent="0.25">
      <c r="N3" s="2" t="s">
        <v>2</v>
      </c>
    </row>
    <row r="4" spans="1:17" ht="24.75" customHeight="1" x14ac:dyDescent="0.2">
      <c r="N4" s="3" t="s">
        <v>3</v>
      </c>
    </row>
    <row r="5" spans="1:17" ht="22.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28"/>
      <c r="O5" s="128"/>
      <c r="P5" s="128"/>
    </row>
    <row r="6" spans="1:17" ht="18.75" customHeight="1" x14ac:dyDescent="0.3">
      <c r="A6" s="127" t="s">
        <v>5</v>
      </c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28"/>
      <c r="M6" s="128"/>
      <c r="N6" s="128"/>
      <c r="O6" s="128"/>
      <c r="P6" s="128"/>
    </row>
    <row r="7" spans="1:17" ht="13.5" thickBot="1" x14ac:dyDescent="0.25"/>
    <row r="8" spans="1:17" ht="17.100000000000001" customHeight="1" x14ac:dyDescent="0.2">
      <c r="A8" s="129" t="s">
        <v>6</v>
      </c>
      <c r="B8" s="124" t="s">
        <v>7</v>
      </c>
      <c r="C8" s="132"/>
      <c r="D8" s="124" t="s">
        <v>8</v>
      </c>
      <c r="E8" s="124" t="s">
        <v>9</v>
      </c>
      <c r="F8" s="124" t="s">
        <v>10</v>
      </c>
      <c r="G8" s="124" t="s">
        <v>11</v>
      </c>
      <c r="H8" s="124" t="s">
        <v>12</v>
      </c>
      <c r="I8" s="124" t="s">
        <v>13</v>
      </c>
      <c r="J8" s="124" t="s">
        <v>14</v>
      </c>
      <c r="K8" s="124" t="s">
        <v>15</v>
      </c>
      <c r="L8" s="124" t="s">
        <v>16</v>
      </c>
      <c r="M8" s="124" t="s">
        <v>17</v>
      </c>
      <c r="N8" s="124" t="s">
        <v>18</v>
      </c>
      <c r="O8" s="124" t="s">
        <v>19</v>
      </c>
      <c r="P8" s="124" t="s">
        <v>20</v>
      </c>
      <c r="Q8" s="109" t="s">
        <v>21</v>
      </c>
    </row>
    <row r="9" spans="1:17" ht="17.100000000000001" customHeight="1" x14ac:dyDescent="0.2">
      <c r="A9" s="130"/>
      <c r="B9" s="133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10"/>
    </row>
    <row r="10" spans="1:17" ht="17.100000000000001" customHeight="1" thickBot="1" x14ac:dyDescent="0.25">
      <c r="A10" s="131"/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11"/>
    </row>
    <row r="11" spans="1:17" s="8" customFormat="1" ht="17.100000000000001" customHeight="1" x14ac:dyDescent="0.25">
      <c r="A11" s="112">
        <v>1</v>
      </c>
      <c r="B11" s="115" t="s">
        <v>22</v>
      </c>
      <c r="C11" s="4" t="s">
        <v>23</v>
      </c>
      <c r="D11" s="5" t="s">
        <v>24</v>
      </c>
      <c r="E11" s="6">
        <f t="shared" ref="E11:P11" si="0">E14</f>
        <v>4024800</v>
      </c>
      <c r="F11" s="6">
        <f t="shared" si="0"/>
        <v>3575500</v>
      </c>
      <c r="G11" s="6">
        <f t="shared" si="0"/>
        <v>3762300</v>
      </c>
      <c r="H11" s="6">
        <f t="shared" si="0"/>
        <v>2901200</v>
      </c>
      <c r="I11" s="6">
        <f t="shared" si="0"/>
        <v>2647300</v>
      </c>
      <c r="J11" s="6">
        <f t="shared" si="0"/>
        <v>2521400</v>
      </c>
      <c r="K11" s="6">
        <f t="shared" si="0"/>
        <v>2464400</v>
      </c>
      <c r="L11" s="6">
        <f t="shared" si="0"/>
        <v>2596200</v>
      </c>
      <c r="M11" s="6">
        <f t="shared" si="0"/>
        <v>2712100</v>
      </c>
      <c r="N11" s="6">
        <f t="shared" si="0"/>
        <v>3761600</v>
      </c>
      <c r="O11" s="6">
        <f t="shared" si="0"/>
        <v>3803300</v>
      </c>
      <c r="P11" s="6">
        <f t="shared" si="0"/>
        <v>4231500</v>
      </c>
      <c r="Q11" s="7">
        <f>SUM(E11:P11)</f>
        <v>39001600</v>
      </c>
    </row>
    <row r="12" spans="1:17" s="8" customFormat="1" ht="17.100000000000001" customHeight="1" x14ac:dyDescent="0.25">
      <c r="A12" s="113"/>
      <c r="B12" s="116"/>
      <c r="C12" s="9" t="s">
        <v>25</v>
      </c>
      <c r="D12" s="10" t="s">
        <v>24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s="8" customFormat="1" ht="17.100000000000001" customHeight="1" x14ac:dyDescent="0.25">
      <c r="A13" s="113"/>
      <c r="B13" s="116"/>
      <c r="C13" s="9" t="s">
        <v>26</v>
      </c>
      <c r="D13" s="10" t="s">
        <v>24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s="8" customFormat="1" ht="17.100000000000001" customHeight="1" thickBot="1" x14ac:dyDescent="0.3">
      <c r="A14" s="114"/>
      <c r="B14" s="117"/>
      <c r="C14" s="13" t="s">
        <v>27</v>
      </c>
      <c r="D14" s="14" t="s">
        <v>24</v>
      </c>
      <c r="E14" s="15">
        <v>4024800</v>
      </c>
      <c r="F14" s="15">
        <v>3575500</v>
      </c>
      <c r="G14" s="15">
        <v>3762300</v>
      </c>
      <c r="H14" s="15">
        <v>2901200</v>
      </c>
      <c r="I14" s="15">
        <v>2647300</v>
      </c>
      <c r="J14" s="15">
        <v>2521400</v>
      </c>
      <c r="K14" s="15">
        <v>2464400</v>
      </c>
      <c r="L14" s="15">
        <v>2596200</v>
      </c>
      <c r="M14" s="15">
        <v>2712100</v>
      </c>
      <c r="N14" s="15">
        <v>3761600</v>
      </c>
      <c r="O14" s="15">
        <v>3803300</v>
      </c>
      <c r="P14" s="15">
        <v>4231500</v>
      </c>
      <c r="Q14" s="16">
        <f>SUM(E14:P14)</f>
        <v>39001600</v>
      </c>
    </row>
    <row r="15" spans="1:17" s="2" customFormat="1" ht="17.100000000000001" customHeight="1" x14ac:dyDescent="0.25">
      <c r="A15" s="102">
        <v>2</v>
      </c>
      <c r="B15" s="103" t="s">
        <v>28</v>
      </c>
      <c r="C15" s="4" t="s">
        <v>23</v>
      </c>
      <c r="D15" s="17" t="s">
        <v>24</v>
      </c>
      <c r="E15" s="6">
        <f t="shared" ref="E15:P15" si="1">E18+E19</f>
        <v>4024800</v>
      </c>
      <c r="F15" s="6">
        <f t="shared" si="1"/>
        <v>3575500</v>
      </c>
      <c r="G15" s="6">
        <f t="shared" si="1"/>
        <v>3762300</v>
      </c>
      <c r="H15" s="6">
        <f t="shared" si="1"/>
        <v>2901200</v>
      </c>
      <c r="I15" s="6">
        <f t="shared" si="1"/>
        <v>2647300</v>
      </c>
      <c r="J15" s="6">
        <f t="shared" si="1"/>
        <v>2521400</v>
      </c>
      <c r="K15" s="6">
        <f t="shared" si="1"/>
        <v>2464400</v>
      </c>
      <c r="L15" s="6">
        <f t="shared" si="1"/>
        <v>2596200</v>
      </c>
      <c r="M15" s="6">
        <f t="shared" si="1"/>
        <v>2712100</v>
      </c>
      <c r="N15" s="6">
        <f t="shared" si="1"/>
        <v>3761600</v>
      </c>
      <c r="O15" s="6">
        <f t="shared" si="1"/>
        <v>3803300</v>
      </c>
      <c r="P15" s="6">
        <f t="shared" si="1"/>
        <v>4231500</v>
      </c>
      <c r="Q15" s="7">
        <f>SUM(E15:P15)</f>
        <v>39001600</v>
      </c>
    </row>
    <row r="16" spans="1:17" s="2" customFormat="1" ht="17.100000000000001" customHeight="1" x14ac:dyDescent="0.25">
      <c r="A16" s="118"/>
      <c r="B16" s="121"/>
      <c r="C16" s="9" t="s">
        <v>25</v>
      </c>
      <c r="D16" s="10" t="s">
        <v>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s="2" customFormat="1" ht="17.100000000000001" customHeight="1" thickBot="1" x14ac:dyDescent="0.3">
      <c r="A17" s="118"/>
      <c r="B17" s="121"/>
      <c r="C17" s="9" t="s">
        <v>26</v>
      </c>
      <c r="D17" s="10" t="s">
        <v>24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s="2" customFormat="1" ht="17.100000000000001" customHeight="1" x14ac:dyDescent="0.25">
      <c r="A18" s="119"/>
      <c r="B18" s="122"/>
      <c r="C18" s="9" t="s">
        <v>27</v>
      </c>
      <c r="D18" s="10" t="s">
        <v>24</v>
      </c>
      <c r="E18" s="15">
        <v>1972152</v>
      </c>
      <c r="F18" s="15">
        <v>1680485</v>
      </c>
      <c r="G18" s="15">
        <v>1730658</v>
      </c>
      <c r="H18" s="15">
        <v>1218504</v>
      </c>
      <c r="I18" s="15">
        <v>1111866</v>
      </c>
      <c r="J18" s="15">
        <v>1084202</v>
      </c>
      <c r="K18" s="15">
        <v>1059692</v>
      </c>
      <c r="L18" s="15">
        <v>1116366</v>
      </c>
      <c r="M18" s="15">
        <v>1166203</v>
      </c>
      <c r="N18" s="15">
        <v>1692720</v>
      </c>
      <c r="O18" s="15">
        <v>1787551</v>
      </c>
      <c r="P18" s="15">
        <v>1979601</v>
      </c>
      <c r="Q18" s="16">
        <f>SUM(E18:P18)</f>
        <v>17600000</v>
      </c>
    </row>
    <row r="19" spans="1:17" s="2" customFormat="1" ht="17.100000000000001" customHeight="1" thickBot="1" x14ac:dyDescent="0.3">
      <c r="A19" s="120"/>
      <c r="B19" s="123"/>
      <c r="C19" s="13" t="s">
        <v>29</v>
      </c>
      <c r="D19" s="14" t="s">
        <v>24</v>
      </c>
      <c r="E19" s="18">
        <v>2052648</v>
      </c>
      <c r="F19" s="18">
        <v>1895015</v>
      </c>
      <c r="G19" s="18">
        <v>2031642</v>
      </c>
      <c r="H19" s="18">
        <v>1682696</v>
      </c>
      <c r="I19" s="18">
        <v>1535434</v>
      </c>
      <c r="J19" s="18">
        <v>1437198</v>
      </c>
      <c r="K19" s="18">
        <v>1404708</v>
      </c>
      <c r="L19" s="18">
        <v>1479834</v>
      </c>
      <c r="M19" s="18">
        <v>1545897</v>
      </c>
      <c r="N19" s="18">
        <v>2068880</v>
      </c>
      <c r="O19" s="18">
        <v>2015749</v>
      </c>
      <c r="P19" s="18">
        <v>2251899</v>
      </c>
      <c r="Q19" s="19">
        <f>SUM(E19:P19)</f>
        <v>21401600</v>
      </c>
    </row>
    <row r="20" spans="1:17" s="2" customFormat="1" ht="17.100000000000001" customHeight="1" x14ac:dyDescent="0.25">
      <c r="A20" s="96" t="s">
        <v>30</v>
      </c>
      <c r="B20" s="99" t="s">
        <v>31</v>
      </c>
      <c r="C20" s="20" t="s">
        <v>23</v>
      </c>
      <c r="D20" s="5" t="s">
        <v>24</v>
      </c>
      <c r="E20" s="6">
        <f t="shared" ref="E20:P20" si="2">E23</f>
        <v>101900</v>
      </c>
      <c r="F20" s="6">
        <f t="shared" si="2"/>
        <v>95800</v>
      </c>
      <c r="G20" s="6">
        <f t="shared" si="2"/>
        <v>101900</v>
      </c>
      <c r="H20" s="6">
        <f t="shared" si="2"/>
        <v>89400</v>
      </c>
      <c r="I20" s="6">
        <f t="shared" si="2"/>
        <v>71200</v>
      </c>
      <c r="J20" s="6">
        <f t="shared" si="2"/>
        <v>65200</v>
      </c>
      <c r="K20" s="6">
        <f t="shared" si="2"/>
        <v>65200</v>
      </c>
      <c r="L20" s="6">
        <f t="shared" si="2"/>
        <v>71300</v>
      </c>
      <c r="M20" s="6">
        <f t="shared" si="2"/>
        <v>77400</v>
      </c>
      <c r="N20" s="6">
        <f t="shared" si="2"/>
        <v>95800</v>
      </c>
      <c r="O20" s="6">
        <f t="shared" si="2"/>
        <v>95800</v>
      </c>
      <c r="P20" s="6">
        <f t="shared" si="2"/>
        <v>101900</v>
      </c>
      <c r="Q20" s="7">
        <f>SUM(E20:P20)</f>
        <v>1032800</v>
      </c>
    </row>
    <row r="21" spans="1:17" s="2" customFormat="1" ht="17.100000000000001" customHeight="1" x14ac:dyDescent="0.25">
      <c r="A21" s="97"/>
      <c r="B21" s="100"/>
      <c r="C21" s="9" t="s">
        <v>25</v>
      </c>
      <c r="D21" s="10" t="s">
        <v>24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</row>
    <row r="22" spans="1:17" s="2" customFormat="1" ht="17.100000000000001" customHeight="1" x14ac:dyDescent="0.25">
      <c r="A22" s="97"/>
      <c r="B22" s="100"/>
      <c r="C22" s="9" t="s">
        <v>26</v>
      </c>
      <c r="D22" s="10" t="s">
        <v>24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s="2" customFormat="1" ht="17.100000000000001" customHeight="1" x14ac:dyDescent="0.25">
      <c r="A23" s="97"/>
      <c r="B23" s="100"/>
      <c r="C23" s="9" t="s">
        <v>27</v>
      </c>
      <c r="D23" s="10" t="s">
        <v>24</v>
      </c>
      <c r="E23" s="15">
        <v>101900</v>
      </c>
      <c r="F23" s="15">
        <v>95800</v>
      </c>
      <c r="G23" s="15">
        <v>101900</v>
      </c>
      <c r="H23" s="15">
        <v>89400</v>
      </c>
      <c r="I23" s="15">
        <v>71200</v>
      </c>
      <c r="J23" s="15">
        <v>65200</v>
      </c>
      <c r="K23" s="15">
        <v>65200</v>
      </c>
      <c r="L23" s="15">
        <v>71300</v>
      </c>
      <c r="M23" s="15">
        <v>77400</v>
      </c>
      <c r="N23" s="15">
        <v>95800</v>
      </c>
      <c r="O23" s="15">
        <v>95800</v>
      </c>
      <c r="P23" s="15">
        <v>101900</v>
      </c>
      <c r="Q23" s="16">
        <f>SUM(E23:P23)</f>
        <v>1032800</v>
      </c>
    </row>
    <row r="24" spans="1:17" s="2" customFormat="1" ht="17.100000000000001" customHeight="1" thickBot="1" x14ac:dyDescent="0.3">
      <c r="A24" s="98"/>
      <c r="B24" s="101"/>
      <c r="C24" s="13" t="s">
        <v>29</v>
      </c>
      <c r="D24" s="14" t="s">
        <v>24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</row>
    <row r="25" spans="1:17" s="2" customFormat="1" ht="17.100000000000001" customHeight="1" x14ac:dyDescent="0.25">
      <c r="A25" s="96" t="s">
        <v>32</v>
      </c>
      <c r="B25" s="99" t="s">
        <v>33</v>
      </c>
      <c r="C25" s="20" t="s">
        <v>23</v>
      </c>
      <c r="D25" s="25" t="s">
        <v>24</v>
      </c>
      <c r="E25" s="6">
        <f t="shared" ref="E25:P25" si="3">E28+E29</f>
        <v>3872130</v>
      </c>
      <c r="F25" s="6">
        <f t="shared" si="3"/>
        <v>3428050</v>
      </c>
      <c r="G25" s="6">
        <f t="shared" si="3"/>
        <v>3623700</v>
      </c>
      <c r="H25" s="6">
        <f t="shared" si="3"/>
        <v>2777570</v>
      </c>
      <c r="I25" s="6">
        <f t="shared" si="3"/>
        <v>2549006</v>
      </c>
      <c r="J25" s="6">
        <f t="shared" si="3"/>
        <v>2431728</v>
      </c>
      <c r="K25" s="6">
        <f t="shared" si="3"/>
        <v>2374728</v>
      </c>
      <c r="L25" s="6">
        <f t="shared" si="3"/>
        <v>2496940</v>
      </c>
      <c r="M25" s="6">
        <f t="shared" si="3"/>
        <v>2604984</v>
      </c>
      <c r="N25" s="6">
        <f t="shared" si="3"/>
        <v>3628655</v>
      </c>
      <c r="O25" s="6">
        <f t="shared" si="3"/>
        <v>3657759</v>
      </c>
      <c r="P25" s="6">
        <f t="shared" si="3"/>
        <v>4073550</v>
      </c>
      <c r="Q25" s="26">
        <f>SUM(E25:P25)</f>
        <v>37518800</v>
      </c>
    </row>
    <row r="26" spans="1:17" s="2" customFormat="1" ht="17.100000000000001" customHeight="1" x14ac:dyDescent="0.25">
      <c r="A26" s="97"/>
      <c r="B26" s="100"/>
      <c r="C26" s="9" t="s">
        <v>25</v>
      </c>
      <c r="D26" s="10" t="s">
        <v>24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2"/>
    </row>
    <row r="27" spans="1:17" s="2" customFormat="1" ht="17.100000000000001" customHeight="1" x14ac:dyDescent="0.25">
      <c r="A27" s="97"/>
      <c r="B27" s="100"/>
      <c r="C27" s="9" t="s">
        <v>26</v>
      </c>
      <c r="D27" s="10" t="s">
        <v>24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1:17" s="2" customFormat="1" ht="17.100000000000001" customHeight="1" x14ac:dyDescent="0.25">
      <c r="A28" s="97"/>
      <c r="B28" s="100"/>
      <c r="C28" s="9" t="s">
        <v>27</v>
      </c>
      <c r="D28" s="10" t="s">
        <v>24</v>
      </c>
      <c r="E28" s="27">
        <f t="shared" ref="E28:P28" si="4">E18-E23-E33</f>
        <v>1819482</v>
      </c>
      <c r="F28" s="27">
        <f t="shared" si="4"/>
        <v>1533035</v>
      </c>
      <c r="G28" s="27">
        <f t="shared" si="4"/>
        <v>1592058</v>
      </c>
      <c r="H28" s="27">
        <f t="shared" si="4"/>
        <v>1094874</v>
      </c>
      <c r="I28" s="27">
        <f t="shared" si="4"/>
        <v>1013572</v>
      </c>
      <c r="J28" s="27">
        <f t="shared" si="4"/>
        <v>994530</v>
      </c>
      <c r="K28" s="27">
        <f t="shared" si="4"/>
        <v>970020</v>
      </c>
      <c r="L28" s="27">
        <f t="shared" si="4"/>
        <v>1017106</v>
      </c>
      <c r="M28" s="27">
        <f t="shared" si="4"/>
        <v>1059087</v>
      </c>
      <c r="N28" s="27">
        <f t="shared" si="4"/>
        <v>1559775</v>
      </c>
      <c r="O28" s="27">
        <f t="shared" si="4"/>
        <v>1642010</v>
      </c>
      <c r="P28" s="27">
        <f t="shared" si="4"/>
        <v>1821651</v>
      </c>
      <c r="Q28" s="22">
        <f>SUM(E28:P28)</f>
        <v>16117200</v>
      </c>
    </row>
    <row r="29" spans="1:17" s="2" customFormat="1" ht="17.100000000000001" customHeight="1" thickBot="1" x14ac:dyDescent="0.3">
      <c r="A29" s="98"/>
      <c r="B29" s="101"/>
      <c r="C29" s="13" t="s">
        <v>29</v>
      </c>
      <c r="D29" s="14" t="s">
        <v>24</v>
      </c>
      <c r="E29" s="18">
        <f t="shared" ref="E29:P29" si="5">E19</f>
        <v>2052648</v>
      </c>
      <c r="F29" s="18">
        <f t="shared" si="5"/>
        <v>1895015</v>
      </c>
      <c r="G29" s="18">
        <f t="shared" si="5"/>
        <v>2031642</v>
      </c>
      <c r="H29" s="18">
        <f t="shared" si="5"/>
        <v>1682696</v>
      </c>
      <c r="I29" s="18">
        <f t="shared" si="5"/>
        <v>1535434</v>
      </c>
      <c r="J29" s="18">
        <f t="shared" si="5"/>
        <v>1437198</v>
      </c>
      <c r="K29" s="18">
        <f t="shared" si="5"/>
        <v>1404708</v>
      </c>
      <c r="L29" s="18">
        <f t="shared" si="5"/>
        <v>1479834</v>
      </c>
      <c r="M29" s="18">
        <f t="shared" si="5"/>
        <v>1545897</v>
      </c>
      <c r="N29" s="18">
        <f t="shared" si="5"/>
        <v>2068880</v>
      </c>
      <c r="O29" s="18">
        <f t="shared" si="5"/>
        <v>2015749</v>
      </c>
      <c r="P29" s="18">
        <f t="shared" si="5"/>
        <v>2251899</v>
      </c>
      <c r="Q29" s="19">
        <f>SUM(E29:P29)</f>
        <v>21401600</v>
      </c>
    </row>
    <row r="30" spans="1:17" s="2" customFormat="1" ht="17.100000000000001" customHeight="1" x14ac:dyDescent="0.25">
      <c r="A30" s="102" t="s">
        <v>34</v>
      </c>
      <c r="B30" s="103" t="s">
        <v>35</v>
      </c>
      <c r="C30" s="4" t="s">
        <v>23</v>
      </c>
      <c r="D30" s="17" t="s">
        <v>24</v>
      </c>
      <c r="E30" s="15">
        <f t="shared" ref="E30:P30" si="6">E33</f>
        <v>50770</v>
      </c>
      <c r="F30" s="15">
        <f t="shared" si="6"/>
        <v>51650</v>
      </c>
      <c r="G30" s="15">
        <f t="shared" si="6"/>
        <v>36700</v>
      </c>
      <c r="H30" s="15">
        <f t="shared" si="6"/>
        <v>34230</v>
      </c>
      <c r="I30" s="15">
        <f t="shared" si="6"/>
        <v>27094</v>
      </c>
      <c r="J30" s="15">
        <f t="shared" si="6"/>
        <v>24472</v>
      </c>
      <c r="K30" s="15">
        <f t="shared" si="6"/>
        <v>24472</v>
      </c>
      <c r="L30" s="15">
        <f t="shared" si="6"/>
        <v>27960</v>
      </c>
      <c r="M30" s="15">
        <f t="shared" si="6"/>
        <v>29716</v>
      </c>
      <c r="N30" s="15">
        <f t="shared" si="6"/>
        <v>37145</v>
      </c>
      <c r="O30" s="15">
        <f t="shared" si="6"/>
        <v>49741</v>
      </c>
      <c r="P30" s="15">
        <f t="shared" si="6"/>
        <v>56050</v>
      </c>
      <c r="Q30" s="16">
        <f>SUM(E30:P30)</f>
        <v>450000</v>
      </c>
    </row>
    <row r="31" spans="1:17" s="2" customFormat="1" ht="17.100000000000001" customHeight="1" x14ac:dyDescent="0.25">
      <c r="A31" s="97"/>
      <c r="B31" s="100"/>
      <c r="C31" s="9" t="s">
        <v>25</v>
      </c>
      <c r="D31" s="10" t="s">
        <v>24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s="2" customFormat="1" ht="17.100000000000001" customHeight="1" x14ac:dyDescent="0.25">
      <c r="A32" s="97"/>
      <c r="B32" s="100"/>
      <c r="C32" s="9" t="s">
        <v>26</v>
      </c>
      <c r="D32" s="10" t="s">
        <v>24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1:17" s="2" customFormat="1" ht="17.100000000000001" customHeight="1" x14ac:dyDescent="0.25">
      <c r="A33" s="97"/>
      <c r="B33" s="100"/>
      <c r="C33" s="9" t="s">
        <v>27</v>
      </c>
      <c r="D33" s="10" t="s">
        <v>24</v>
      </c>
      <c r="E33" s="21">
        <v>50770</v>
      </c>
      <c r="F33" s="21">
        <v>51650</v>
      </c>
      <c r="G33" s="21">
        <v>36700</v>
      </c>
      <c r="H33" s="21">
        <v>34230</v>
      </c>
      <c r="I33" s="21">
        <v>27094</v>
      </c>
      <c r="J33" s="21">
        <v>24472</v>
      </c>
      <c r="K33" s="21">
        <v>24472</v>
      </c>
      <c r="L33" s="21">
        <v>27960</v>
      </c>
      <c r="M33" s="21">
        <v>29716</v>
      </c>
      <c r="N33" s="21">
        <v>37145</v>
      </c>
      <c r="O33" s="21">
        <v>49741</v>
      </c>
      <c r="P33" s="21">
        <v>56050</v>
      </c>
      <c r="Q33" s="22">
        <f>SUM(E33:P33)</f>
        <v>450000</v>
      </c>
    </row>
    <row r="34" spans="1:17" s="2" customFormat="1" ht="17.100000000000001" customHeight="1" thickBot="1" x14ac:dyDescent="0.3">
      <c r="A34" s="98"/>
      <c r="B34" s="101"/>
      <c r="C34" s="13" t="s">
        <v>29</v>
      </c>
      <c r="D34" s="14" t="s">
        <v>24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</row>
    <row r="35" spans="1:17" s="8" customFormat="1" ht="17.100000000000001" customHeight="1" x14ac:dyDescent="0.25">
      <c r="A35" s="96">
        <v>3</v>
      </c>
      <c r="B35" s="99" t="s">
        <v>36</v>
      </c>
      <c r="C35" s="20" t="s">
        <v>23</v>
      </c>
      <c r="D35" s="5" t="s">
        <v>24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</row>
    <row r="36" spans="1:17" s="2" customFormat="1" ht="17.100000000000001" customHeight="1" x14ac:dyDescent="0.25">
      <c r="A36" s="104"/>
      <c r="B36" s="100"/>
      <c r="C36" s="9" t="s">
        <v>25</v>
      </c>
      <c r="D36" s="10" t="s">
        <v>24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</row>
    <row r="37" spans="1:17" s="2" customFormat="1" ht="17.100000000000001" customHeight="1" x14ac:dyDescent="0.25">
      <c r="A37" s="104"/>
      <c r="B37" s="100"/>
      <c r="C37" s="9" t="s">
        <v>26</v>
      </c>
      <c r="D37" s="10" t="s">
        <v>24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1:17" s="2" customFormat="1" ht="17.100000000000001" customHeight="1" x14ac:dyDescent="0.25">
      <c r="A38" s="104"/>
      <c r="B38" s="100"/>
      <c r="C38" s="9" t="s">
        <v>27</v>
      </c>
      <c r="D38" s="10" t="s">
        <v>24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</row>
    <row r="39" spans="1:17" s="2" customFormat="1" ht="17.100000000000001" customHeight="1" thickBot="1" x14ac:dyDescent="0.3">
      <c r="A39" s="105"/>
      <c r="B39" s="101"/>
      <c r="C39" s="13" t="s">
        <v>29</v>
      </c>
      <c r="D39" s="14" t="s">
        <v>24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</row>
    <row r="40" spans="1:17" s="2" customFormat="1" ht="17.100000000000001" customHeight="1" x14ac:dyDescent="0.25">
      <c r="A40" s="96">
        <v>4</v>
      </c>
      <c r="B40" s="106" t="s">
        <v>37</v>
      </c>
      <c r="C40" s="107"/>
      <c r="D40" s="5" t="s">
        <v>24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</row>
    <row r="41" spans="1:17" s="2" customFormat="1" ht="17.100000000000001" customHeight="1" thickBot="1" x14ac:dyDescent="0.3">
      <c r="A41" s="105"/>
      <c r="B41" s="108"/>
      <c r="C41" s="108"/>
      <c r="D41" s="30" t="s">
        <v>38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ht="15" x14ac:dyDescent="0.25">
      <c r="A42" s="31"/>
      <c r="B42" s="31"/>
      <c r="C42" s="31"/>
      <c r="D42" s="31"/>
      <c r="E42" s="31"/>
      <c r="F42" s="31"/>
      <c r="G42" s="31"/>
      <c r="H42" s="31"/>
    </row>
    <row r="43" spans="1:17" ht="15" customHeight="1" x14ac:dyDescent="0.25">
      <c r="A43" s="31"/>
      <c r="B43" s="32" t="s">
        <v>39</v>
      </c>
      <c r="C43" s="32"/>
      <c r="D43" s="32"/>
      <c r="E43" s="32"/>
      <c r="F43" s="33"/>
      <c r="G43" s="94" t="s">
        <v>40</v>
      </c>
      <c r="H43" s="95"/>
      <c r="I43" s="95"/>
      <c r="J43" s="34"/>
      <c r="K43" s="34"/>
      <c r="L43" s="34"/>
      <c r="M43" s="94" t="s">
        <v>41</v>
      </c>
      <c r="N43" s="95"/>
      <c r="O43" s="95"/>
      <c r="P43" s="34"/>
      <c r="Q43" s="34"/>
    </row>
    <row r="44" spans="1:17" ht="19.5" customHeight="1" x14ac:dyDescent="0.25">
      <c r="A44" s="31"/>
      <c r="B44" s="35" t="s">
        <v>42</v>
      </c>
      <c r="C44" s="32"/>
      <c r="D44" s="32"/>
      <c r="E44" s="32"/>
      <c r="F44" s="36"/>
      <c r="G44" s="32" t="s">
        <v>43</v>
      </c>
      <c r="H44" s="32"/>
      <c r="I44" s="34"/>
      <c r="J44" s="34"/>
      <c r="K44" s="34"/>
      <c r="L44" s="34"/>
      <c r="M44" s="32" t="s">
        <v>44</v>
      </c>
      <c r="N44" s="32"/>
      <c r="O44" s="34"/>
      <c r="P44" s="34"/>
      <c r="Q44" s="34"/>
    </row>
    <row r="45" spans="1:17" ht="15" x14ac:dyDescent="0.25">
      <c r="A45" s="31"/>
      <c r="B45" s="31"/>
      <c r="C45" s="31"/>
      <c r="D45" s="31"/>
      <c r="E45" s="31"/>
      <c r="F45" s="37"/>
      <c r="G45" s="31"/>
      <c r="H45" s="31"/>
      <c r="M45" s="31"/>
      <c r="N45" s="31"/>
    </row>
    <row r="46" spans="1:17" ht="15.75" x14ac:dyDescent="0.25">
      <c r="B46" s="90"/>
      <c r="C46" s="91"/>
      <c r="D46" s="92" t="s">
        <v>45</v>
      </c>
      <c r="E46" s="93"/>
      <c r="F46" s="38"/>
      <c r="G46" s="90"/>
      <c r="H46" s="91"/>
      <c r="I46" s="92" t="s">
        <v>46</v>
      </c>
      <c r="J46" s="93"/>
      <c r="M46" s="90"/>
      <c r="N46" s="91"/>
      <c r="O46" s="92" t="s">
        <v>47</v>
      </c>
      <c r="P46" s="93"/>
    </row>
    <row r="47" spans="1:17" x14ac:dyDescent="0.2">
      <c r="B47" s="39" t="s">
        <v>48</v>
      </c>
      <c r="D47" s="40"/>
      <c r="F47" s="41"/>
      <c r="G47" s="87" t="s">
        <v>48</v>
      </c>
      <c r="H47" s="87"/>
      <c r="I47" s="40"/>
      <c r="M47" s="87" t="s">
        <v>48</v>
      </c>
      <c r="N47" s="87"/>
      <c r="O47" s="40"/>
    </row>
    <row r="48" spans="1:17" s="42" customFormat="1" ht="97.5" customHeight="1" x14ac:dyDescent="0.2"/>
    <row r="49" spans="2:16" s="42" customFormat="1" x14ac:dyDescent="0.2"/>
    <row r="50" spans="2:16" s="42" customFormat="1" x14ac:dyDescent="0.2"/>
    <row r="51" spans="2:16" s="42" customFormat="1" ht="15" x14ac:dyDescent="0.25">
      <c r="B51" s="43"/>
      <c r="C51" s="43"/>
      <c r="H51" s="43"/>
      <c r="O51" s="88"/>
      <c r="P51" s="89"/>
    </row>
  </sheetData>
  <mergeCells count="43">
    <mergeCell ref="A5:P5"/>
    <mergeCell ref="A6:P6"/>
    <mergeCell ref="A8:A10"/>
    <mergeCell ref="B8:C10"/>
    <mergeCell ref="D8:D10"/>
    <mergeCell ref="E8:E10"/>
    <mergeCell ref="F8:F10"/>
    <mergeCell ref="G8:G10"/>
    <mergeCell ref="H8:H10"/>
    <mergeCell ref="I8:I10"/>
    <mergeCell ref="P8:P10"/>
    <mergeCell ref="Q8:Q10"/>
    <mergeCell ref="A11:A14"/>
    <mergeCell ref="B11:B14"/>
    <mergeCell ref="A15:A19"/>
    <mergeCell ref="B15:B19"/>
    <mergeCell ref="J8:J10"/>
    <mergeCell ref="K8:K10"/>
    <mergeCell ref="L8:L10"/>
    <mergeCell ref="M8:M10"/>
    <mergeCell ref="N8:N10"/>
    <mergeCell ref="O8:O10"/>
    <mergeCell ref="M43:O43"/>
    <mergeCell ref="A20:A24"/>
    <mergeCell ref="B20:B24"/>
    <mergeCell ref="A25:A29"/>
    <mergeCell ref="B25:B29"/>
    <mergeCell ref="A30:A34"/>
    <mergeCell ref="B30:B34"/>
    <mergeCell ref="A35:A39"/>
    <mergeCell ref="B35:B39"/>
    <mergeCell ref="A40:A41"/>
    <mergeCell ref="B40:C41"/>
    <mergeCell ref="G43:I43"/>
    <mergeCell ref="G47:H47"/>
    <mergeCell ref="M47:N47"/>
    <mergeCell ref="O51:P51"/>
    <mergeCell ref="B46:C46"/>
    <mergeCell ref="D46:E46"/>
    <mergeCell ref="G46:H46"/>
    <mergeCell ref="I46:J46"/>
    <mergeCell ref="M46:N46"/>
    <mergeCell ref="O46:P46"/>
  </mergeCells>
  <printOptions horizontalCentered="1"/>
  <pageMargins left="0" right="0" top="5.3333333333333337E-2" bottom="5.3333333333333337E-2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zoomScaleNormal="100" zoomScaleSheetLayoutView="130" workbookViewId="0">
      <selection activeCell="F33" sqref="F33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16" width="12.7109375" style="1" customWidth="1"/>
    <col min="17" max="17" width="13.7109375" style="1" customWidth="1"/>
    <col min="18" max="16384" width="9.140625" style="1"/>
  </cols>
  <sheetData>
    <row r="1" spans="1:17" ht="15.75" x14ac:dyDescent="0.25">
      <c r="N1" s="2" t="s">
        <v>49</v>
      </c>
    </row>
    <row r="2" spans="1:17" ht="15.75" x14ac:dyDescent="0.25">
      <c r="N2" s="2" t="s">
        <v>1</v>
      </c>
    </row>
    <row r="3" spans="1:17" ht="15.75" x14ac:dyDescent="0.25">
      <c r="N3" s="2" t="s">
        <v>2</v>
      </c>
    </row>
    <row r="4" spans="1:17" ht="24.75" customHeight="1" x14ac:dyDescent="0.2">
      <c r="N4" s="3" t="s">
        <v>3</v>
      </c>
    </row>
    <row r="5" spans="1:17" ht="22.5" customHeight="1" x14ac:dyDescent="0.3">
      <c r="A5" s="127" t="s">
        <v>50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28"/>
      <c r="O5" s="128"/>
      <c r="P5" s="128"/>
    </row>
    <row r="6" spans="1:17" ht="18.75" customHeight="1" x14ac:dyDescent="0.3">
      <c r="A6" s="127" t="s">
        <v>5</v>
      </c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28"/>
      <c r="M6" s="128"/>
      <c r="N6" s="128"/>
      <c r="O6" s="128"/>
      <c r="P6" s="128"/>
    </row>
    <row r="7" spans="1:17" ht="13.5" thickBot="1" x14ac:dyDescent="0.25">
      <c r="D7" s="44"/>
    </row>
    <row r="8" spans="1:17" ht="17.100000000000001" customHeight="1" x14ac:dyDescent="0.2">
      <c r="A8" s="129" t="s">
        <v>6</v>
      </c>
      <c r="B8" s="124" t="s">
        <v>7</v>
      </c>
      <c r="C8" s="137"/>
      <c r="D8" s="124" t="s">
        <v>8</v>
      </c>
      <c r="E8" s="140" t="s">
        <v>9</v>
      </c>
      <c r="F8" s="124" t="s">
        <v>10</v>
      </c>
      <c r="G8" s="124" t="s">
        <v>11</v>
      </c>
      <c r="H8" s="124" t="s">
        <v>12</v>
      </c>
      <c r="I8" s="124" t="s">
        <v>13</v>
      </c>
      <c r="J8" s="124" t="s">
        <v>14</v>
      </c>
      <c r="K8" s="124" t="s">
        <v>15</v>
      </c>
      <c r="L8" s="124" t="s">
        <v>16</v>
      </c>
      <c r="M8" s="124" t="s">
        <v>17</v>
      </c>
      <c r="N8" s="124" t="s">
        <v>18</v>
      </c>
      <c r="O8" s="124" t="s">
        <v>19</v>
      </c>
      <c r="P8" s="124" t="s">
        <v>20</v>
      </c>
      <c r="Q8" s="109" t="s">
        <v>21</v>
      </c>
    </row>
    <row r="9" spans="1:17" ht="17.100000000000001" customHeight="1" x14ac:dyDescent="0.2">
      <c r="A9" s="130"/>
      <c r="B9" s="133"/>
      <c r="C9" s="138"/>
      <c r="D9" s="125"/>
      <c r="E9" s="141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10"/>
    </row>
    <row r="10" spans="1:17" ht="17.100000000000001" customHeight="1" thickBot="1" x14ac:dyDescent="0.25">
      <c r="A10" s="131"/>
      <c r="B10" s="134"/>
      <c r="C10" s="139"/>
      <c r="D10" s="126"/>
      <c r="E10" s="142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11"/>
    </row>
    <row r="11" spans="1:17" s="8" customFormat="1" ht="17.100000000000001" customHeight="1" x14ac:dyDescent="0.25">
      <c r="A11" s="112">
        <v>1</v>
      </c>
      <c r="B11" s="115" t="s">
        <v>22</v>
      </c>
      <c r="C11" s="45" t="s">
        <v>23</v>
      </c>
      <c r="D11" s="17" t="s">
        <v>51</v>
      </c>
      <c r="E11" s="46">
        <f t="shared" ref="E11:P11" si="0">E14</f>
        <v>9.2565000000000008</v>
      </c>
      <c r="F11" s="47">
        <f t="shared" si="0"/>
        <v>9.2565000000000008</v>
      </c>
      <c r="G11" s="47">
        <f t="shared" si="0"/>
        <v>9.2565000000000008</v>
      </c>
      <c r="H11" s="47">
        <f t="shared" si="0"/>
        <v>9.2565000000000008</v>
      </c>
      <c r="I11" s="47">
        <f t="shared" si="0"/>
        <v>9.2565000000000008</v>
      </c>
      <c r="J11" s="47">
        <f t="shared" si="0"/>
        <v>9.2565000000000008</v>
      </c>
      <c r="K11" s="47">
        <f t="shared" si="0"/>
        <v>9.2565000000000008</v>
      </c>
      <c r="L11" s="47">
        <f t="shared" si="0"/>
        <v>9.2565000000000008</v>
      </c>
      <c r="M11" s="47">
        <f t="shared" si="0"/>
        <v>9.2565000000000008</v>
      </c>
      <c r="N11" s="47">
        <f t="shared" si="0"/>
        <v>9.2565000000000008</v>
      </c>
      <c r="O11" s="47">
        <f t="shared" si="0"/>
        <v>9.2565000000000008</v>
      </c>
      <c r="P11" s="47">
        <f t="shared" si="0"/>
        <v>9.2565000000000008</v>
      </c>
      <c r="Q11" s="48">
        <f>SUM(E11:P11)/12</f>
        <v>9.2565000000000008</v>
      </c>
    </row>
    <row r="12" spans="1:17" s="8" customFormat="1" ht="17.100000000000001" customHeight="1" x14ac:dyDescent="0.25">
      <c r="A12" s="113"/>
      <c r="B12" s="116"/>
      <c r="C12" s="49" t="s">
        <v>25</v>
      </c>
      <c r="D12" s="50" t="s">
        <v>51</v>
      </c>
      <c r="E12" s="5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s="8" customFormat="1" ht="17.100000000000001" customHeight="1" x14ac:dyDescent="0.25">
      <c r="A13" s="113"/>
      <c r="B13" s="116"/>
      <c r="C13" s="49" t="s">
        <v>26</v>
      </c>
      <c r="D13" s="50" t="s">
        <v>51</v>
      </c>
      <c r="E13" s="5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s="8" customFormat="1" ht="17.100000000000001" customHeight="1" thickBot="1" x14ac:dyDescent="0.3">
      <c r="A14" s="114"/>
      <c r="B14" s="117"/>
      <c r="C14" s="52" t="s">
        <v>27</v>
      </c>
      <c r="D14" s="53" t="s">
        <v>51</v>
      </c>
      <c r="E14" s="54">
        <v>9.2565000000000008</v>
      </c>
      <c r="F14" s="54">
        <v>9.2565000000000008</v>
      </c>
      <c r="G14" s="54">
        <v>9.2565000000000008</v>
      </c>
      <c r="H14" s="54">
        <v>9.2565000000000008</v>
      </c>
      <c r="I14" s="54">
        <v>9.2565000000000008</v>
      </c>
      <c r="J14" s="54">
        <v>9.2565000000000008</v>
      </c>
      <c r="K14" s="54">
        <v>9.2565000000000008</v>
      </c>
      <c r="L14" s="54">
        <v>9.2565000000000008</v>
      </c>
      <c r="M14" s="54">
        <v>9.2565000000000008</v>
      </c>
      <c r="N14" s="54">
        <v>9.2565000000000008</v>
      </c>
      <c r="O14" s="54">
        <v>9.2565000000000008</v>
      </c>
      <c r="P14" s="54">
        <v>9.2565000000000008</v>
      </c>
      <c r="Q14" s="55">
        <f>SUM(E14:P14)/12</f>
        <v>9.2565000000000008</v>
      </c>
    </row>
    <row r="15" spans="1:17" s="2" customFormat="1" ht="17.100000000000001" customHeight="1" x14ac:dyDescent="0.25">
      <c r="A15" s="102">
        <v>2</v>
      </c>
      <c r="B15" s="103" t="s">
        <v>28</v>
      </c>
      <c r="C15" s="45" t="s">
        <v>23</v>
      </c>
      <c r="D15" s="17" t="s">
        <v>51</v>
      </c>
      <c r="E15" s="46">
        <f t="shared" ref="E15:P15" si="1">E18+E19</f>
        <v>9.2564999999999991</v>
      </c>
      <c r="F15" s="47">
        <f t="shared" si="1"/>
        <v>9.2564999999999991</v>
      </c>
      <c r="G15" s="47">
        <f t="shared" si="1"/>
        <v>9.2564999999999991</v>
      </c>
      <c r="H15" s="47">
        <f t="shared" si="1"/>
        <v>9.2564999999999991</v>
      </c>
      <c r="I15" s="47">
        <f t="shared" si="1"/>
        <v>9.2564999999999991</v>
      </c>
      <c r="J15" s="47">
        <f t="shared" si="1"/>
        <v>9.2564999999999991</v>
      </c>
      <c r="K15" s="47">
        <f t="shared" si="1"/>
        <v>9.2564999999999991</v>
      </c>
      <c r="L15" s="47">
        <f t="shared" si="1"/>
        <v>9.2564999999999991</v>
      </c>
      <c r="M15" s="47">
        <f t="shared" si="1"/>
        <v>9.2564999999999991</v>
      </c>
      <c r="N15" s="47">
        <f t="shared" si="1"/>
        <v>9.2564999999999991</v>
      </c>
      <c r="O15" s="47">
        <f t="shared" si="1"/>
        <v>9.2564999999999991</v>
      </c>
      <c r="P15" s="47">
        <f t="shared" si="1"/>
        <v>9.2564999999999991</v>
      </c>
      <c r="Q15" s="48">
        <f>SUM(E15:P15)/12</f>
        <v>9.2565000000000008</v>
      </c>
    </row>
    <row r="16" spans="1:17" s="2" customFormat="1" ht="17.100000000000001" customHeight="1" x14ac:dyDescent="0.25">
      <c r="A16" s="118"/>
      <c r="B16" s="121"/>
      <c r="C16" s="49" t="s">
        <v>25</v>
      </c>
      <c r="D16" s="50" t="s">
        <v>51</v>
      </c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8"/>
    </row>
    <row r="17" spans="1:17" s="2" customFormat="1" ht="17.100000000000001" customHeight="1" thickBot="1" x14ac:dyDescent="0.3">
      <c r="A17" s="118"/>
      <c r="B17" s="121"/>
      <c r="C17" s="49" t="s">
        <v>26</v>
      </c>
      <c r="D17" s="50" t="s">
        <v>51</v>
      </c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</row>
    <row r="18" spans="1:17" s="2" customFormat="1" ht="17.100000000000001" customHeight="1" x14ac:dyDescent="0.25">
      <c r="A18" s="119"/>
      <c r="B18" s="122"/>
      <c r="C18" s="49" t="s">
        <v>27</v>
      </c>
      <c r="D18" s="50" t="s">
        <v>51</v>
      </c>
      <c r="E18" s="54">
        <v>4.3566000000000003</v>
      </c>
      <c r="F18" s="54">
        <v>4.3566000000000003</v>
      </c>
      <c r="G18" s="54">
        <v>4.3566000000000003</v>
      </c>
      <c r="H18" s="54">
        <v>4.3566000000000003</v>
      </c>
      <c r="I18" s="54">
        <v>4.3566000000000003</v>
      </c>
      <c r="J18" s="54">
        <v>4.3566000000000003</v>
      </c>
      <c r="K18" s="54">
        <v>4.3566000000000003</v>
      </c>
      <c r="L18" s="54">
        <v>4.3566000000000003</v>
      </c>
      <c r="M18" s="54">
        <v>4.3566000000000003</v>
      </c>
      <c r="N18" s="54">
        <v>4.3566000000000003</v>
      </c>
      <c r="O18" s="54">
        <v>4.3566000000000003</v>
      </c>
      <c r="P18" s="54">
        <v>4.3566000000000003</v>
      </c>
      <c r="Q18" s="55">
        <f>SUM(E18:P18)/12</f>
        <v>4.3566000000000003</v>
      </c>
    </row>
    <row r="19" spans="1:17" s="2" customFormat="1" ht="17.100000000000001" customHeight="1" thickBot="1" x14ac:dyDescent="0.3">
      <c r="A19" s="120"/>
      <c r="B19" s="123"/>
      <c r="C19" s="52" t="s">
        <v>29</v>
      </c>
      <c r="D19" s="53" t="s">
        <v>51</v>
      </c>
      <c r="E19" s="59">
        <v>4.8998999999999997</v>
      </c>
      <c r="F19" s="59">
        <v>4.8998999999999997</v>
      </c>
      <c r="G19" s="59">
        <v>4.8998999999999997</v>
      </c>
      <c r="H19" s="59">
        <v>4.8998999999999997</v>
      </c>
      <c r="I19" s="59">
        <v>4.8998999999999997</v>
      </c>
      <c r="J19" s="59">
        <v>4.8998999999999997</v>
      </c>
      <c r="K19" s="59">
        <v>4.8998999999999997</v>
      </c>
      <c r="L19" s="59">
        <v>4.8998999999999997</v>
      </c>
      <c r="M19" s="59">
        <v>4.8998999999999997</v>
      </c>
      <c r="N19" s="59">
        <v>4.8998999999999997</v>
      </c>
      <c r="O19" s="59">
        <v>4.8998999999999997</v>
      </c>
      <c r="P19" s="59">
        <v>4.8998999999999997</v>
      </c>
      <c r="Q19" s="60">
        <f>SUM(E19:P19)/12</f>
        <v>4.8999000000000006</v>
      </c>
    </row>
    <row r="20" spans="1:17" s="2" customFormat="1" ht="17.100000000000001" customHeight="1" x14ac:dyDescent="0.25">
      <c r="A20" s="96" t="s">
        <v>30</v>
      </c>
      <c r="B20" s="99" t="s">
        <v>31</v>
      </c>
      <c r="C20" s="61" t="s">
        <v>23</v>
      </c>
      <c r="D20" s="17" t="s">
        <v>51</v>
      </c>
      <c r="E20" s="46">
        <f t="shared" ref="E20:P20" si="2">E23</f>
        <v>0.41149999999999998</v>
      </c>
      <c r="F20" s="47">
        <f t="shared" si="2"/>
        <v>0.41149999999999998</v>
      </c>
      <c r="G20" s="47">
        <f t="shared" si="2"/>
        <v>0.41149999999999998</v>
      </c>
      <c r="H20" s="47">
        <f t="shared" si="2"/>
        <v>0.41149999999999998</v>
      </c>
      <c r="I20" s="47">
        <f t="shared" si="2"/>
        <v>0.41149999999999998</v>
      </c>
      <c r="J20" s="47">
        <f t="shared" si="2"/>
        <v>0.41149999999999998</v>
      </c>
      <c r="K20" s="47">
        <f t="shared" si="2"/>
        <v>0.41149999999999998</v>
      </c>
      <c r="L20" s="47">
        <f t="shared" si="2"/>
        <v>0.41149999999999998</v>
      </c>
      <c r="M20" s="47">
        <f t="shared" si="2"/>
        <v>0.41149999999999998</v>
      </c>
      <c r="N20" s="47">
        <f t="shared" si="2"/>
        <v>0.41149999999999998</v>
      </c>
      <c r="O20" s="47">
        <f t="shared" si="2"/>
        <v>0.41149999999999998</v>
      </c>
      <c r="P20" s="47">
        <f t="shared" si="2"/>
        <v>0.41149999999999998</v>
      </c>
      <c r="Q20" s="48">
        <f>SUM(E20:P20)/12</f>
        <v>0.41150000000000014</v>
      </c>
    </row>
    <row r="21" spans="1:17" s="2" customFormat="1" ht="17.100000000000001" customHeight="1" x14ac:dyDescent="0.25">
      <c r="A21" s="97"/>
      <c r="B21" s="100"/>
      <c r="C21" s="49" t="s">
        <v>25</v>
      </c>
      <c r="D21" s="50" t="s">
        <v>51</v>
      </c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1:17" s="2" customFormat="1" ht="17.100000000000001" customHeight="1" x14ac:dyDescent="0.25">
      <c r="A22" s="97"/>
      <c r="B22" s="100"/>
      <c r="C22" s="49" t="s">
        <v>26</v>
      </c>
      <c r="D22" s="50" t="s">
        <v>51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</row>
    <row r="23" spans="1:17" s="2" customFormat="1" ht="17.100000000000001" customHeight="1" x14ac:dyDescent="0.25">
      <c r="A23" s="97"/>
      <c r="B23" s="100"/>
      <c r="C23" s="49" t="s">
        <v>27</v>
      </c>
      <c r="D23" s="50" t="s">
        <v>51</v>
      </c>
      <c r="E23" s="54">
        <v>0.41149999999999998</v>
      </c>
      <c r="F23" s="54">
        <v>0.41149999999999998</v>
      </c>
      <c r="G23" s="54">
        <v>0.41149999999999998</v>
      </c>
      <c r="H23" s="54">
        <v>0.41149999999999998</v>
      </c>
      <c r="I23" s="54">
        <v>0.41149999999999998</v>
      </c>
      <c r="J23" s="54">
        <v>0.41149999999999998</v>
      </c>
      <c r="K23" s="54">
        <v>0.41149999999999998</v>
      </c>
      <c r="L23" s="54">
        <v>0.41149999999999998</v>
      </c>
      <c r="M23" s="54">
        <v>0.41149999999999998</v>
      </c>
      <c r="N23" s="54">
        <v>0.41149999999999998</v>
      </c>
      <c r="O23" s="54">
        <v>0.41149999999999998</v>
      </c>
      <c r="P23" s="54">
        <v>0.41149999999999998</v>
      </c>
      <c r="Q23" s="55">
        <f>SUM(E23:P23)/12</f>
        <v>0.41150000000000014</v>
      </c>
    </row>
    <row r="24" spans="1:17" s="2" customFormat="1" ht="17.100000000000001" customHeight="1" thickBot="1" x14ac:dyDescent="0.3">
      <c r="A24" s="98"/>
      <c r="B24" s="101"/>
      <c r="C24" s="52" t="s">
        <v>29</v>
      </c>
      <c r="D24" s="53" t="s">
        <v>51</v>
      </c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</row>
    <row r="25" spans="1:17" s="2" customFormat="1" ht="17.100000000000001" customHeight="1" x14ac:dyDescent="0.25">
      <c r="A25" s="96" t="s">
        <v>32</v>
      </c>
      <c r="B25" s="99" t="s">
        <v>33</v>
      </c>
      <c r="C25" s="61" t="s">
        <v>23</v>
      </c>
      <c r="D25" s="17" t="s">
        <v>51</v>
      </c>
      <c r="E25" s="46">
        <f>E28+E29</f>
        <v>8.6780000000000008</v>
      </c>
      <c r="F25" s="47">
        <f>F28+F29</f>
        <v>8.6780000000000008</v>
      </c>
      <c r="G25" s="47">
        <f>G28+G29</f>
        <v>8.6780000000000008</v>
      </c>
      <c r="H25" s="47">
        <f t="shared" ref="H25:P25" si="3">H28+H29</f>
        <v>8.6780000000000008</v>
      </c>
      <c r="I25" s="47">
        <f t="shared" si="3"/>
        <v>8.6780000000000008</v>
      </c>
      <c r="J25" s="47">
        <f t="shared" si="3"/>
        <v>8.6780000000000008</v>
      </c>
      <c r="K25" s="47">
        <f t="shared" si="3"/>
        <v>8.6780000000000008</v>
      </c>
      <c r="L25" s="47">
        <f t="shared" si="3"/>
        <v>8.6780000000000008</v>
      </c>
      <c r="M25" s="47">
        <f t="shared" si="3"/>
        <v>8.6780000000000008</v>
      </c>
      <c r="N25" s="47">
        <f t="shared" si="3"/>
        <v>8.6780000000000008</v>
      </c>
      <c r="O25" s="47">
        <f t="shared" si="3"/>
        <v>8.6780000000000008</v>
      </c>
      <c r="P25" s="47">
        <f t="shared" si="3"/>
        <v>8.6780000000000008</v>
      </c>
      <c r="Q25" s="68">
        <f>SUM(E25:P25)/12</f>
        <v>8.677999999999999</v>
      </c>
    </row>
    <row r="26" spans="1:17" s="2" customFormat="1" ht="17.100000000000001" customHeight="1" x14ac:dyDescent="0.25">
      <c r="A26" s="97"/>
      <c r="B26" s="100"/>
      <c r="C26" s="49" t="s">
        <v>25</v>
      </c>
      <c r="D26" s="50" t="s">
        <v>51</v>
      </c>
      <c r="E26" s="54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4"/>
    </row>
    <row r="27" spans="1:17" s="2" customFormat="1" ht="17.100000000000001" customHeight="1" x14ac:dyDescent="0.25">
      <c r="A27" s="97"/>
      <c r="B27" s="100"/>
      <c r="C27" s="49" t="s">
        <v>26</v>
      </c>
      <c r="D27" s="50" t="s">
        <v>51</v>
      </c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7" s="2" customFormat="1" ht="17.100000000000001" customHeight="1" x14ac:dyDescent="0.25">
      <c r="A28" s="97"/>
      <c r="B28" s="100"/>
      <c r="C28" s="49" t="s">
        <v>27</v>
      </c>
      <c r="D28" s="50" t="s">
        <v>51</v>
      </c>
      <c r="E28" s="70">
        <f t="shared" ref="E28:P28" si="4">E18-E23-E33</f>
        <v>3.7781000000000002</v>
      </c>
      <c r="F28" s="71">
        <f t="shared" si="4"/>
        <v>3.7781000000000002</v>
      </c>
      <c r="G28" s="71">
        <f t="shared" si="4"/>
        <v>3.7781000000000002</v>
      </c>
      <c r="H28" s="71">
        <f t="shared" si="4"/>
        <v>3.7781000000000002</v>
      </c>
      <c r="I28" s="71">
        <f t="shared" si="4"/>
        <v>3.7781000000000002</v>
      </c>
      <c r="J28" s="71">
        <f t="shared" si="4"/>
        <v>3.7781000000000002</v>
      </c>
      <c r="K28" s="71">
        <f t="shared" si="4"/>
        <v>3.7781000000000002</v>
      </c>
      <c r="L28" s="71">
        <f t="shared" si="4"/>
        <v>3.7781000000000002</v>
      </c>
      <c r="M28" s="71">
        <f t="shared" si="4"/>
        <v>3.7781000000000002</v>
      </c>
      <c r="N28" s="71">
        <f t="shared" si="4"/>
        <v>3.7781000000000002</v>
      </c>
      <c r="O28" s="71">
        <f t="shared" si="4"/>
        <v>3.7781000000000002</v>
      </c>
      <c r="P28" s="71">
        <f t="shared" si="4"/>
        <v>3.7781000000000002</v>
      </c>
      <c r="Q28" s="64">
        <f>SUM(E28:P28)/12</f>
        <v>3.7781000000000016</v>
      </c>
    </row>
    <row r="29" spans="1:17" s="2" customFormat="1" ht="17.100000000000001" customHeight="1" thickBot="1" x14ac:dyDescent="0.3">
      <c r="A29" s="98"/>
      <c r="B29" s="101"/>
      <c r="C29" s="52" t="s">
        <v>29</v>
      </c>
      <c r="D29" s="53" t="s">
        <v>51</v>
      </c>
      <c r="E29" s="59">
        <f t="shared" ref="E29:P29" si="5">E19</f>
        <v>4.8998999999999997</v>
      </c>
      <c r="F29" s="72">
        <f t="shared" si="5"/>
        <v>4.8998999999999997</v>
      </c>
      <c r="G29" s="72">
        <f t="shared" si="5"/>
        <v>4.8998999999999997</v>
      </c>
      <c r="H29" s="72">
        <f t="shared" si="5"/>
        <v>4.8998999999999997</v>
      </c>
      <c r="I29" s="72">
        <f t="shared" si="5"/>
        <v>4.8998999999999997</v>
      </c>
      <c r="J29" s="72">
        <f t="shared" si="5"/>
        <v>4.8998999999999997</v>
      </c>
      <c r="K29" s="72">
        <f t="shared" si="5"/>
        <v>4.8998999999999997</v>
      </c>
      <c r="L29" s="72">
        <f t="shared" si="5"/>
        <v>4.8998999999999997</v>
      </c>
      <c r="M29" s="72">
        <f t="shared" si="5"/>
        <v>4.8998999999999997</v>
      </c>
      <c r="N29" s="72">
        <f t="shared" si="5"/>
        <v>4.8998999999999997</v>
      </c>
      <c r="O29" s="72">
        <f t="shared" si="5"/>
        <v>4.8998999999999997</v>
      </c>
      <c r="P29" s="72">
        <f t="shared" si="5"/>
        <v>4.8998999999999997</v>
      </c>
      <c r="Q29" s="60">
        <f>SUM(E29:P29)/12</f>
        <v>4.8999000000000006</v>
      </c>
    </row>
    <row r="30" spans="1:17" s="2" customFormat="1" ht="17.100000000000001" customHeight="1" x14ac:dyDescent="0.25">
      <c r="A30" s="102" t="s">
        <v>34</v>
      </c>
      <c r="B30" s="103" t="s">
        <v>35</v>
      </c>
      <c r="C30" s="45" t="s">
        <v>23</v>
      </c>
      <c r="D30" s="17" t="s">
        <v>51</v>
      </c>
      <c r="E30" s="54">
        <f t="shared" ref="E30:P30" si="6">E33</f>
        <v>0.16700000000000001</v>
      </c>
      <c r="F30" s="69">
        <f t="shared" si="6"/>
        <v>0.16700000000000001</v>
      </c>
      <c r="G30" s="69">
        <f t="shared" si="6"/>
        <v>0.16700000000000001</v>
      </c>
      <c r="H30" s="69">
        <f t="shared" si="6"/>
        <v>0.16700000000000001</v>
      </c>
      <c r="I30" s="69">
        <f t="shared" si="6"/>
        <v>0.16700000000000001</v>
      </c>
      <c r="J30" s="69">
        <f t="shared" si="6"/>
        <v>0.16700000000000001</v>
      </c>
      <c r="K30" s="69">
        <f t="shared" si="6"/>
        <v>0.16700000000000001</v>
      </c>
      <c r="L30" s="69">
        <f t="shared" si="6"/>
        <v>0.16700000000000001</v>
      </c>
      <c r="M30" s="69">
        <f t="shared" si="6"/>
        <v>0.16700000000000001</v>
      </c>
      <c r="N30" s="69">
        <f t="shared" si="6"/>
        <v>0.16700000000000001</v>
      </c>
      <c r="O30" s="69">
        <f t="shared" si="6"/>
        <v>0.16700000000000001</v>
      </c>
      <c r="P30" s="69">
        <f t="shared" si="6"/>
        <v>0.16700000000000001</v>
      </c>
      <c r="Q30" s="55">
        <f>SUM(E30:P30)/12</f>
        <v>0.16700000000000001</v>
      </c>
    </row>
    <row r="31" spans="1:17" s="2" customFormat="1" ht="17.100000000000001" customHeight="1" x14ac:dyDescent="0.25">
      <c r="A31" s="97"/>
      <c r="B31" s="100"/>
      <c r="C31" s="49" t="s">
        <v>25</v>
      </c>
      <c r="D31" s="50" t="s">
        <v>51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4"/>
    </row>
    <row r="32" spans="1:17" s="2" customFormat="1" ht="17.100000000000001" customHeight="1" x14ac:dyDescent="0.25">
      <c r="A32" s="97"/>
      <c r="B32" s="100"/>
      <c r="C32" s="49" t="s">
        <v>26</v>
      </c>
      <c r="D32" s="50" t="s">
        <v>51</v>
      </c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</row>
    <row r="33" spans="1:17" s="2" customFormat="1" ht="17.100000000000001" customHeight="1" x14ac:dyDescent="0.25">
      <c r="A33" s="97"/>
      <c r="B33" s="100"/>
      <c r="C33" s="49" t="s">
        <v>27</v>
      </c>
      <c r="D33" s="50" t="s">
        <v>51</v>
      </c>
      <c r="E33" s="62">
        <v>0.16700000000000001</v>
      </c>
      <c r="F33" s="62">
        <v>0.16700000000000001</v>
      </c>
      <c r="G33" s="62">
        <v>0.16700000000000001</v>
      </c>
      <c r="H33" s="62">
        <v>0.16700000000000001</v>
      </c>
      <c r="I33" s="62">
        <v>0.16700000000000001</v>
      </c>
      <c r="J33" s="62">
        <v>0.16700000000000001</v>
      </c>
      <c r="K33" s="62">
        <v>0.16700000000000001</v>
      </c>
      <c r="L33" s="62">
        <v>0.16700000000000001</v>
      </c>
      <c r="M33" s="62">
        <v>0.16700000000000001</v>
      </c>
      <c r="N33" s="62">
        <v>0.16700000000000001</v>
      </c>
      <c r="O33" s="62">
        <v>0.16700000000000001</v>
      </c>
      <c r="P33" s="62">
        <v>0.16700000000000001</v>
      </c>
      <c r="Q33" s="64">
        <f>SUM(E33:P33)/12</f>
        <v>0.16700000000000001</v>
      </c>
    </row>
    <row r="34" spans="1:17" s="2" customFormat="1" ht="17.100000000000001" customHeight="1" thickBot="1" x14ac:dyDescent="0.3">
      <c r="A34" s="98"/>
      <c r="B34" s="101"/>
      <c r="C34" s="52" t="s">
        <v>29</v>
      </c>
      <c r="D34" s="53" t="s">
        <v>51</v>
      </c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</row>
    <row r="35" spans="1:17" s="8" customFormat="1" ht="17.100000000000001" customHeight="1" x14ac:dyDescent="0.25">
      <c r="A35" s="96">
        <v>3</v>
      </c>
      <c r="B35" s="99" t="s">
        <v>36</v>
      </c>
      <c r="C35" s="61" t="s">
        <v>23</v>
      </c>
      <c r="D35" s="17" t="s">
        <v>51</v>
      </c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</row>
    <row r="36" spans="1:17" s="2" customFormat="1" ht="17.100000000000001" customHeight="1" x14ac:dyDescent="0.25">
      <c r="A36" s="104"/>
      <c r="B36" s="100"/>
      <c r="C36" s="49" t="s">
        <v>25</v>
      </c>
      <c r="D36" s="50" t="s">
        <v>51</v>
      </c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8"/>
    </row>
    <row r="37" spans="1:17" s="2" customFormat="1" ht="17.100000000000001" customHeight="1" x14ac:dyDescent="0.25">
      <c r="A37" s="104"/>
      <c r="B37" s="100"/>
      <c r="C37" s="49" t="s">
        <v>26</v>
      </c>
      <c r="D37" s="50" t="s">
        <v>51</v>
      </c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8"/>
    </row>
    <row r="38" spans="1:17" s="2" customFormat="1" ht="17.100000000000001" customHeight="1" x14ac:dyDescent="0.25">
      <c r="A38" s="104"/>
      <c r="B38" s="100"/>
      <c r="C38" s="49" t="s">
        <v>27</v>
      </c>
      <c r="D38" s="50" t="s">
        <v>51</v>
      </c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8"/>
    </row>
    <row r="39" spans="1:17" s="2" customFormat="1" ht="17.100000000000001" customHeight="1" thickBot="1" x14ac:dyDescent="0.3">
      <c r="A39" s="105"/>
      <c r="B39" s="101"/>
      <c r="C39" s="52" t="s">
        <v>29</v>
      </c>
      <c r="D39" s="53" t="s">
        <v>51</v>
      </c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7"/>
    </row>
    <row r="40" spans="1:17" s="2" customFormat="1" ht="17.100000000000001" customHeight="1" x14ac:dyDescent="0.25">
      <c r="A40" s="96">
        <v>4</v>
      </c>
      <c r="B40" s="106" t="s">
        <v>37</v>
      </c>
      <c r="C40" s="135"/>
      <c r="D40" s="17" t="s">
        <v>51</v>
      </c>
      <c r="E40" s="76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</row>
    <row r="41" spans="1:17" s="2" customFormat="1" ht="17.100000000000001" customHeight="1" thickBot="1" x14ac:dyDescent="0.3">
      <c r="A41" s="105"/>
      <c r="B41" s="108"/>
      <c r="C41" s="136"/>
      <c r="D41" s="30" t="s">
        <v>38</v>
      </c>
      <c r="E41" s="77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</row>
    <row r="42" spans="1:17" ht="15" x14ac:dyDescent="0.25">
      <c r="A42" s="31"/>
      <c r="B42" s="31"/>
      <c r="C42" s="31"/>
      <c r="D42" s="31"/>
      <c r="E42" s="31"/>
      <c r="F42" s="31"/>
      <c r="G42" s="31"/>
      <c r="H42" s="31"/>
    </row>
    <row r="43" spans="1:17" ht="15" customHeight="1" x14ac:dyDescent="0.25">
      <c r="A43" s="31"/>
      <c r="B43" s="32" t="s">
        <v>39</v>
      </c>
      <c r="C43" s="32"/>
      <c r="D43" s="32"/>
      <c r="E43" s="32"/>
      <c r="F43" s="33"/>
      <c r="G43" s="94" t="s">
        <v>40</v>
      </c>
      <c r="H43" s="95"/>
      <c r="I43" s="95"/>
      <c r="J43" s="34"/>
      <c r="K43" s="34"/>
      <c r="L43" s="34"/>
      <c r="M43" s="94" t="s">
        <v>41</v>
      </c>
      <c r="N43" s="95"/>
      <c r="O43" s="95"/>
      <c r="P43" s="34"/>
      <c r="Q43" s="34"/>
    </row>
    <row r="44" spans="1:17" ht="19.5" customHeight="1" x14ac:dyDescent="0.25">
      <c r="A44" s="31"/>
      <c r="B44" s="35" t="s">
        <v>42</v>
      </c>
      <c r="C44" s="32"/>
      <c r="D44" s="32"/>
      <c r="E44" s="32"/>
      <c r="F44" s="36"/>
      <c r="G44" s="32" t="s">
        <v>43</v>
      </c>
      <c r="H44" s="32"/>
      <c r="I44" s="34"/>
      <c r="J44" s="34"/>
      <c r="K44" s="34"/>
      <c r="L44" s="34"/>
      <c r="M44" s="32" t="s">
        <v>44</v>
      </c>
      <c r="N44" s="32"/>
      <c r="O44" s="34"/>
      <c r="P44" s="34"/>
      <c r="Q44" s="34"/>
    </row>
    <row r="45" spans="1:17" ht="15" x14ac:dyDescent="0.25">
      <c r="A45" s="31"/>
      <c r="B45" s="31"/>
      <c r="C45" s="31"/>
      <c r="D45" s="31"/>
      <c r="E45" s="31"/>
      <c r="F45" s="37"/>
      <c r="G45" s="31"/>
      <c r="H45" s="31"/>
      <c r="M45" s="31"/>
      <c r="N45" s="31"/>
    </row>
    <row r="46" spans="1:17" ht="15.75" x14ac:dyDescent="0.25">
      <c r="B46" s="90"/>
      <c r="C46" s="91"/>
      <c r="D46" s="92" t="s">
        <v>45</v>
      </c>
      <c r="E46" s="93"/>
      <c r="F46" s="38"/>
      <c r="G46" s="90"/>
      <c r="H46" s="91"/>
      <c r="I46" s="92" t="s">
        <v>52</v>
      </c>
      <c r="J46" s="93"/>
      <c r="M46" s="90"/>
      <c r="N46" s="91"/>
      <c r="O46" s="92" t="s">
        <v>47</v>
      </c>
      <c r="P46" s="93"/>
    </row>
    <row r="47" spans="1:17" x14ac:dyDescent="0.2">
      <c r="B47" s="39" t="s">
        <v>48</v>
      </c>
      <c r="D47" s="40"/>
      <c r="F47" s="41"/>
      <c r="G47" s="87" t="s">
        <v>48</v>
      </c>
      <c r="H47" s="87"/>
      <c r="I47" s="40"/>
      <c r="M47" s="87" t="s">
        <v>48</v>
      </c>
      <c r="N47" s="87"/>
      <c r="O47" s="40"/>
    </row>
    <row r="48" spans="1:17" s="42" customFormat="1" ht="97.5" customHeight="1" x14ac:dyDescent="0.2"/>
    <row r="49" spans="2:16" s="42" customFormat="1" x14ac:dyDescent="0.2"/>
    <row r="50" spans="2:16" s="42" customFormat="1" x14ac:dyDescent="0.2"/>
    <row r="51" spans="2:16" s="42" customFormat="1" ht="15" x14ac:dyDescent="0.25">
      <c r="B51" s="43"/>
      <c r="C51" s="43"/>
      <c r="H51" s="43"/>
      <c r="O51" s="88"/>
      <c r="P51" s="89"/>
    </row>
  </sheetData>
  <mergeCells count="43">
    <mergeCell ref="A5:P5"/>
    <mergeCell ref="A6:P6"/>
    <mergeCell ref="A8:A10"/>
    <mergeCell ref="B8:C10"/>
    <mergeCell ref="D8:D10"/>
    <mergeCell ref="E8:E10"/>
    <mergeCell ref="F8:F10"/>
    <mergeCell ref="G8:G10"/>
    <mergeCell ref="H8:H10"/>
    <mergeCell ref="I8:I10"/>
    <mergeCell ref="P8:P10"/>
    <mergeCell ref="Q8:Q10"/>
    <mergeCell ref="A11:A14"/>
    <mergeCell ref="B11:B14"/>
    <mergeCell ref="A15:A19"/>
    <mergeCell ref="B15:B19"/>
    <mergeCell ref="J8:J10"/>
    <mergeCell ref="K8:K10"/>
    <mergeCell ref="L8:L10"/>
    <mergeCell ref="M8:M10"/>
    <mergeCell ref="N8:N10"/>
    <mergeCell ref="O8:O10"/>
    <mergeCell ref="M43:O43"/>
    <mergeCell ref="A20:A24"/>
    <mergeCell ref="B20:B24"/>
    <mergeCell ref="A25:A29"/>
    <mergeCell ref="B25:B29"/>
    <mergeCell ref="A30:A34"/>
    <mergeCell ref="B30:B34"/>
    <mergeCell ref="A35:A39"/>
    <mergeCell ref="B35:B39"/>
    <mergeCell ref="A40:A41"/>
    <mergeCell ref="B40:C41"/>
    <mergeCell ref="G43:I43"/>
    <mergeCell ref="G47:H47"/>
    <mergeCell ref="M47:N47"/>
    <mergeCell ref="O51:P51"/>
    <mergeCell ref="B46:C46"/>
    <mergeCell ref="D46:E46"/>
    <mergeCell ref="G46:H46"/>
    <mergeCell ref="I46:J46"/>
    <mergeCell ref="M46:N46"/>
    <mergeCell ref="O46:P46"/>
  </mergeCells>
  <printOptions horizontalCentered="1"/>
  <pageMargins left="0" right="0" top="5.3333333333333337E-2" bottom="5.3333333333333337E-2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1"/>
  <sheetViews>
    <sheetView tabSelected="1" zoomScaleNormal="100" zoomScaleSheetLayoutView="130" workbookViewId="0">
      <selection activeCell="M4" sqref="M4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5" width="11.85546875" style="1" customWidth="1"/>
    <col min="6" max="6" width="13.85546875" style="1" customWidth="1"/>
    <col min="7" max="7" width="12" style="1" customWidth="1"/>
    <col min="8" max="8" width="12.7109375" style="1" customWidth="1"/>
    <col min="9" max="9" width="13.42578125" style="1" customWidth="1"/>
    <col min="10" max="13" width="12.7109375" style="1" customWidth="1"/>
    <col min="14" max="16" width="12.7109375" style="148" customWidth="1"/>
    <col min="17" max="17" width="16.42578125" style="1" customWidth="1"/>
    <col min="18" max="25" width="12.7109375" style="1" customWidth="1"/>
    <col min="26" max="26" width="13.7109375" style="1" customWidth="1"/>
    <col min="27" max="16384" width="9.140625" style="1"/>
  </cols>
  <sheetData>
    <row r="1" spans="1:25" ht="15.75" x14ac:dyDescent="0.25">
      <c r="O1" s="2" t="s">
        <v>0</v>
      </c>
    </row>
    <row r="2" spans="1:25" ht="15.75" x14ac:dyDescent="0.25">
      <c r="O2" s="2" t="s">
        <v>1</v>
      </c>
    </row>
    <row r="3" spans="1:25" ht="15.75" x14ac:dyDescent="0.25">
      <c r="O3" s="2" t="s">
        <v>2</v>
      </c>
    </row>
    <row r="4" spans="1:25" ht="24.75" customHeight="1" x14ac:dyDescent="0.2">
      <c r="O4" s="3" t="s">
        <v>3</v>
      </c>
    </row>
    <row r="5" spans="1:25" ht="22.5" customHeight="1" x14ac:dyDescent="0.3">
      <c r="A5" s="127" t="s">
        <v>53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78"/>
      <c r="S5" s="78"/>
      <c r="T5" s="78"/>
      <c r="U5" s="78"/>
      <c r="V5" s="78"/>
      <c r="W5" s="78"/>
      <c r="X5" s="78"/>
      <c r="Y5" s="78"/>
    </row>
    <row r="6" spans="1:25" ht="18.75" customHeight="1" x14ac:dyDescent="0.3">
      <c r="A6" s="127" t="s">
        <v>57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78"/>
      <c r="S6" s="78"/>
      <c r="T6" s="78"/>
      <c r="U6" s="78"/>
      <c r="V6" s="78"/>
      <c r="W6" s="78"/>
      <c r="X6" s="78"/>
      <c r="Y6" s="78"/>
    </row>
    <row r="7" spans="1:25" ht="13.5" thickBot="1" x14ac:dyDescent="0.25"/>
    <row r="8" spans="1:25" ht="17.100000000000001" customHeight="1" x14ac:dyDescent="0.2">
      <c r="A8" s="129" t="s">
        <v>6</v>
      </c>
      <c r="B8" s="124" t="s">
        <v>7</v>
      </c>
      <c r="C8" s="132"/>
      <c r="D8" s="124" t="s">
        <v>8</v>
      </c>
      <c r="E8" s="143" t="s">
        <v>9</v>
      </c>
      <c r="F8" s="143" t="s">
        <v>10</v>
      </c>
      <c r="G8" s="143" t="s">
        <v>11</v>
      </c>
      <c r="H8" s="124" t="s">
        <v>12</v>
      </c>
      <c r="I8" s="124" t="s">
        <v>13</v>
      </c>
      <c r="J8" s="124" t="s">
        <v>14</v>
      </c>
      <c r="K8" s="124" t="s">
        <v>15</v>
      </c>
      <c r="L8" s="124" t="s">
        <v>16</v>
      </c>
      <c r="M8" s="124" t="s">
        <v>17</v>
      </c>
      <c r="N8" s="124" t="s">
        <v>18</v>
      </c>
      <c r="O8" s="124" t="s">
        <v>19</v>
      </c>
      <c r="P8" s="124" t="s">
        <v>20</v>
      </c>
      <c r="Q8" s="109" t="s">
        <v>56</v>
      </c>
    </row>
    <row r="9" spans="1:25" ht="17.100000000000001" customHeight="1" x14ac:dyDescent="0.2">
      <c r="A9" s="130"/>
      <c r="B9" s="133"/>
      <c r="C9" s="125"/>
      <c r="D9" s="125"/>
      <c r="E9" s="144"/>
      <c r="F9" s="144"/>
      <c r="G9" s="144"/>
      <c r="H9" s="125"/>
      <c r="I9" s="125"/>
      <c r="J9" s="125"/>
      <c r="K9" s="125"/>
      <c r="L9" s="125"/>
      <c r="M9" s="125"/>
      <c r="N9" s="125"/>
      <c r="O9" s="125"/>
      <c r="P9" s="125"/>
      <c r="Q9" s="110"/>
    </row>
    <row r="10" spans="1:25" ht="17.100000000000001" customHeight="1" thickBot="1" x14ac:dyDescent="0.25">
      <c r="A10" s="131"/>
      <c r="B10" s="134"/>
      <c r="C10" s="126"/>
      <c r="D10" s="126"/>
      <c r="E10" s="145"/>
      <c r="F10" s="145"/>
      <c r="G10" s="145"/>
      <c r="H10" s="126"/>
      <c r="I10" s="126"/>
      <c r="J10" s="126"/>
      <c r="K10" s="126"/>
      <c r="L10" s="126"/>
      <c r="M10" s="126"/>
      <c r="N10" s="126"/>
      <c r="O10" s="126"/>
      <c r="P10" s="126"/>
      <c r="Q10" s="111"/>
    </row>
    <row r="11" spans="1:25" s="8" customFormat="1" ht="17.100000000000001" customHeight="1" x14ac:dyDescent="0.25">
      <c r="A11" s="146">
        <v>1</v>
      </c>
      <c r="B11" s="147" t="s">
        <v>22</v>
      </c>
      <c r="C11" s="164" t="s">
        <v>23</v>
      </c>
      <c r="D11" s="151" t="s">
        <v>24</v>
      </c>
      <c r="E11" s="210">
        <f>E15</f>
        <v>4286244</v>
      </c>
      <c r="F11" s="210">
        <f t="shared" ref="F11:P11" si="0">F15</f>
        <v>4445040</v>
      </c>
      <c r="G11" s="210">
        <f t="shared" si="0"/>
        <v>3480168</v>
      </c>
      <c r="H11" s="210">
        <f t="shared" si="0"/>
        <v>3098388</v>
      </c>
      <c r="I11" s="210">
        <f t="shared" si="0"/>
        <v>2914116</v>
      </c>
      <c r="J11" s="210">
        <f t="shared" si="0"/>
        <v>2891100</v>
      </c>
      <c r="K11" s="210">
        <f t="shared" si="0"/>
        <v>2920224</v>
      </c>
      <c r="L11" s="210">
        <f t="shared" si="0"/>
        <v>2971728</v>
      </c>
      <c r="M11" s="210">
        <f t="shared" si="0"/>
        <v>3065016</v>
      </c>
      <c r="N11" s="210">
        <f t="shared" si="0"/>
        <v>4238808</v>
      </c>
      <c r="O11" s="210">
        <f t="shared" si="0"/>
        <v>5027748</v>
      </c>
      <c r="P11" s="210">
        <f t="shared" si="0"/>
        <v>5210496</v>
      </c>
      <c r="Q11" s="152">
        <f>SUM(E11:P11)</f>
        <v>44549076</v>
      </c>
    </row>
    <row r="12" spans="1:25" s="8" customFormat="1" ht="17.100000000000001" customHeight="1" x14ac:dyDescent="0.25">
      <c r="A12" s="113"/>
      <c r="B12" s="116"/>
      <c r="C12" s="154" t="s">
        <v>25</v>
      </c>
      <c r="D12" s="155" t="s">
        <v>24</v>
      </c>
      <c r="E12" s="155"/>
      <c r="F12" s="155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7"/>
    </row>
    <row r="13" spans="1:25" s="8" customFormat="1" ht="17.100000000000001" customHeight="1" x14ac:dyDescent="0.25">
      <c r="A13" s="113"/>
      <c r="B13" s="116"/>
      <c r="C13" s="154" t="s">
        <v>26</v>
      </c>
      <c r="D13" s="155" t="s">
        <v>24</v>
      </c>
      <c r="E13" s="155"/>
      <c r="F13" s="155"/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7"/>
    </row>
    <row r="14" spans="1:25" s="8" customFormat="1" ht="17.100000000000001" customHeight="1" thickBot="1" x14ac:dyDescent="0.3">
      <c r="A14" s="114"/>
      <c r="B14" s="117"/>
      <c r="C14" s="158" t="s">
        <v>27</v>
      </c>
      <c r="D14" s="159" t="s">
        <v>24</v>
      </c>
      <c r="E14" s="208">
        <v>4286244</v>
      </c>
      <c r="F14" s="208">
        <v>4445040</v>
      </c>
      <c r="G14" s="208">
        <v>3480168</v>
      </c>
      <c r="H14" s="209">
        <v>3098388</v>
      </c>
      <c r="I14" s="209">
        <v>2914116</v>
      </c>
      <c r="J14" s="209">
        <v>2891100</v>
      </c>
      <c r="K14" s="209">
        <v>2920244</v>
      </c>
      <c r="L14" s="209">
        <v>2971728</v>
      </c>
      <c r="M14" s="209">
        <v>3065016</v>
      </c>
      <c r="N14" s="209">
        <v>4238808</v>
      </c>
      <c r="O14" s="209">
        <v>5027748</v>
      </c>
      <c r="P14" s="209">
        <v>5210496</v>
      </c>
      <c r="Q14" s="207">
        <f>SUM(E14:P14)</f>
        <v>44549096</v>
      </c>
    </row>
    <row r="15" spans="1:25" s="2" customFormat="1" ht="17.100000000000001" customHeight="1" x14ac:dyDescent="0.25">
      <c r="A15" s="102">
        <v>2</v>
      </c>
      <c r="B15" s="103" t="s">
        <v>28</v>
      </c>
      <c r="C15" s="4" t="s">
        <v>23</v>
      </c>
      <c r="D15" s="17" t="s">
        <v>24</v>
      </c>
      <c r="E15" s="80">
        <f>E18+E19</f>
        <v>4286244</v>
      </c>
      <c r="F15" s="80">
        <f t="shared" ref="F15:P15" si="1">F18+F19</f>
        <v>4445040</v>
      </c>
      <c r="G15" s="80">
        <f t="shared" si="1"/>
        <v>3480168</v>
      </c>
      <c r="H15" s="80">
        <f t="shared" si="1"/>
        <v>3098388</v>
      </c>
      <c r="I15" s="80">
        <f t="shared" si="1"/>
        <v>2914116</v>
      </c>
      <c r="J15" s="80">
        <f t="shared" si="1"/>
        <v>2891100</v>
      </c>
      <c r="K15" s="80">
        <f t="shared" si="1"/>
        <v>2920224</v>
      </c>
      <c r="L15" s="80">
        <f t="shared" si="1"/>
        <v>2971728</v>
      </c>
      <c r="M15" s="80">
        <f t="shared" si="1"/>
        <v>3065016</v>
      </c>
      <c r="N15" s="80">
        <f t="shared" si="1"/>
        <v>4238808</v>
      </c>
      <c r="O15" s="80">
        <f t="shared" si="1"/>
        <v>5027748</v>
      </c>
      <c r="P15" s="80">
        <f t="shared" si="1"/>
        <v>5210496</v>
      </c>
      <c r="Q15" s="161">
        <f>SUM(E15:P15)</f>
        <v>44549076</v>
      </c>
    </row>
    <row r="16" spans="1:25" s="2" customFormat="1" ht="17.100000000000001" customHeight="1" x14ac:dyDescent="0.25">
      <c r="A16" s="118"/>
      <c r="B16" s="121"/>
      <c r="C16" s="9" t="s">
        <v>25</v>
      </c>
      <c r="D16" s="10" t="s">
        <v>24</v>
      </c>
      <c r="E16" s="155"/>
      <c r="F16" s="155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7"/>
    </row>
    <row r="17" spans="1:17" s="2" customFormat="1" ht="17.100000000000001" customHeight="1" thickBot="1" x14ac:dyDescent="0.3">
      <c r="A17" s="118"/>
      <c r="B17" s="121"/>
      <c r="C17" s="9" t="s">
        <v>26</v>
      </c>
      <c r="D17" s="10" t="s">
        <v>24</v>
      </c>
      <c r="E17" s="155"/>
      <c r="F17" s="155"/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7"/>
    </row>
    <row r="18" spans="1:17" s="2" customFormat="1" ht="17.100000000000001" customHeight="1" x14ac:dyDescent="0.25">
      <c r="A18" s="119"/>
      <c r="B18" s="122"/>
      <c r="C18" s="9" t="s">
        <v>27</v>
      </c>
      <c r="D18" s="10" t="s">
        <v>24</v>
      </c>
      <c r="E18" s="80">
        <v>1986181</v>
      </c>
      <c r="F18" s="80">
        <v>2059984</v>
      </c>
      <c r="G18" s="80">
        <v>1525114</v>
      </c>
      <c r="H18" s="160">
        <v>1294716</v>
      </c>
      <c r="I18" s="160">
        <v>1062472</v>
      </c>
      <c r="J18" s="160">
        <v>883505</v>
      </c>
      <c r="K18" s="160">
        <v>960976</v>
      </c>
      <c r="L18" s="160">
        <v>989095</v>
      </c>
      <c r="M18" s="160">
        <v>1114682</v>
      </c>
      <c r="N18" s="160">
        <v>1618983</v>
      </c>
      <c r="O18" s="160">
        <v>1911569</v>
      </c>
      <c r="P18" s="160">
        <v>1915635</v>
      </c>
      <c r="Q18" s="161">
        <f>SUM(E18:P18)</f>
        <v>17322912</v>
      </c>
    </row>
    <row r="19" spans="1:17" s="2" customFormat="1" ht="17.100000000000001" customHeight="1" thickBot="1" x14ac:dyDescent="0.3">
      <c r="A19" s="120"/>
      <c r="B19" s="123"/>
      <c r="C19" s="13" t="s">
        <v>29</v>
      </c>
      <c r="D19" s="14" t="s">
        <v>24</v>
      </c>
      <c r="E19" s="81">
        <v>2300063</v>
      </c>
      <c r="F19" s="81">
        <v>2385056</v>
      </c>
      <c r="G19" s="81">
        <v>1955054</v>
      </c>
      <c r="H19" s="162">
        <v>1803672</v>
      </c>
      <c r="I19" s="162">
        <v>1851644</v>
      </c>
      <c r="J19" s="162">
        <v>2007595</v>
      </c>
      <c r="K19" s="162">
        <v>1959248</v>
      </c>
      <c r="L19" s="162">
        <v>1982633</v>
      </c>
      <c r="M19" s="162">
        <v>1950334</v>
      </c>
      <c r="N19" s="162">
        <v>2619825</v>
      </c>
      <c r="O19" s="162">
        <v>3116179</v>
      </c>
      <c r="P19" s="162">
        <v>3294861</v>
      </c>
      <c r="Q19" s="163">
        <f>SUM(E19:P19)</f>
        <v>27226164</v>
      </c>
    </row>
    <row r="20" spans="1:17" s="2" customFormat="1" ht="17.100000000000001" customHeight="1" x14ac:dyDescent="0.25">
      <c r="A20" s="96" t="s">
        <v>30</v>
      </c>
      <c r="B20" s="99" t="s">
        <v>31</v>
      </c>
      <c r="C20" s="20" t="s">
        <v>23</v>
      </c>
      <c r="D20" s="5" t="s">
        <v>24</v>
      </c>
      <c r="E20" s="210">
        <f>E23</f>
        <v>238010</v>
      </c>
      <c r="F20" s="210">
        <f t="shared" ref="F20:P20" si="2">F23</f>
        <v>175058</v>
      </c>
      <c r="G20" s="210">
        <f t="shared" si="2"/>
        <v>144553</v>
      </c>
      <c r="H20" s="210">
        <f t="shared" si="2"/>
        <v>116061</v>
      </c>
      <c r="I20" s="210">
        <f t="shared" si="2"/>
        <v>124500</v>
      </c>
      <c r="J20" s="210">
        <f t="shared" si="2"/>
        <v>90099</v>
      </c>
      <c r="K20" s="210">
        <f t="shared" si="2"/>
        <v>85038</v>
      </c>
      <c r="L20" s="210">
        <f t="shared" si="2"/>
        <v>86530</v>
      </c>
      <c r="M20" s="210">
        <f t="shared" si="2"/>
        <v>173252</v>
      </c>
      <c r="N20" s="210">
        <f t="shared" si="2"/>
        <v>159667</v>
      </c>
      <c r="O20" s="210">
        <f t="shared" si="2"/>
        <v>125728</v>
      </c>
      <c r="P20" s="210">
        <f t="shared" si="2"/>
        <v>192086</v>
      </c>
      <c r="Q20" s="152">
        <f>SUM(E20:P20)</f>
        <v>1710582</v>
      </c>
    </row>
    <row r="21" spans="1:17" s="2" customFormat="1" ht="17.100000000000001" customHeight="1" x14ac:dyDescent="0.25">
      <c r="A21" s="97"/>
      <c r="B21" s="100"/>
      <c r="C21" s="9" t="s">
        <v>25</v>
      </c>
      <c r="D21" s="10" t="s">
        <v>24</v>
      </c>
      <c r="E21" s="82"/>
      <c r="F21" s="82"/>
      <c r="G21" s="82"/>
      <c r="H21" s="165"/>
      <c r="I21" s="165"/>
      <c r="J21" s="165"/>
      <c r="K21" s="165"/>
      <c r="L21" s="165"/>
      <c r="M21" s="165"/>
      <c r="N21" s="165"/>
      <c r="O21" s="165"/>
      <c r="P21" s="165"/>
      <c r="Q21" s="166"/>
    </row>
    <row r="22" spans="1:17" s="2" customFormat="1" ht="17.100000000000001" customHeight="1" x14ac:dyDescent="0.25">
      <c r="A22" s="97"/>
      <c r="B22" s="100"/>
      <c r="C22" s="9" t="s">
        <v>26</v>
      </c>
      <c r="D22" s="10" t="s">
        <v>24</v>
      </c>
      <c r="E22" s="82"/>
      <c r="F22" s="82"/>
      <c r="G22" s="82"/>
      <c r="H22" s="165"/>
      <c r="I22" s="165"/>
      <c r="J22" s="165"/>
      <c r="K22" s="165"/>
      <c r="L22" s="165"/>
      <c r="M22" s="165"/>
      <c r="N22" s="165"/>
      <c r="O22" s="165"/>
      <c r="P22" s="165"/>
      <c r="Q22" s="166"/>
    </row>
    <row r="23" spans="1:17" s="2" customFormat="1" ht="17.100000000000001" customHeight="1" x14ac:dyDescent="0.25">
      <c r="A23" s="97"/>
      <c r="B23" s="100"/>
      <c r="C23" s="9" t="s">
        <v>27</v>
      </c>
      <c r="D23" s="10" t="s">
        <v>24</v>
      </c>
      <c r="E23" s="80">
        <v>238010</v>
      </c>
      <c r="F23" s="80">
        <v>175058</v>
      </c>
      <c r="G23" s="80">
        <v>144553</v>
      </c>
      <c r="H23" s="160">
        <v>116061</v>
      </c>
      <c r="I23" s="160">
        <v>124500</v>
      </c>
      <c r="J23" s="160">
        <v>90099</v>
      </c>
      <c r="K23" s="160">
        <v>85038</v>
      </c>
      <c r="L23" s="160">
        <v>86530</v>
      </c>
      <c r="M23" s="160">
        <v>173252</v>
      </c>
      <c r="N23" s="160">
        <v>159667</v>
      </c>
      <c r="O23" s="160">
        <v>125728</v>
      </c>
      <c r="P23" s="160">
        <v>192086</v>
      </c>
      <c r="Q23" s="161">
        <f>SUM(E23:P23)</f>
        <v>1710582</v>
      </c>
    </row>
    <row r="24" spans="1:17" s="2" customFormat="1" ht="17.100000000000001" customHeight="1" thickBot="1" x14ac:dyDescent="0.3">
      <c r="A24" s="98"/>
      <c r="B24" s="101"/>
      <c r="C24" s="13" t="s">
        <v>29</v>
      </c>
      <c r="D24" s="14" t="s">
        <v>24</v>
      </c>
      <c r="E24" s="81"/>
      <c r="F24" s="81"/>
      <c r="G24" s="81"/>
      <c r="H24" s="167"/>
      <c r="I24" s="167"/>
      <c r="J24" s="167"/>
      <c r="K24" s="167"/>
      <c r="L24" s="167"/>
      <c r="M24" s="167"/>
      <c r="N24" s="167"/>
      <c r="O24" s="167"/>
      <c r="P24" s="167"/>
      <c r="Q24" s="168"/>
    </row>
    <row r="25" spans="1:17" s="2" customFormat="1" ht="17.100000000000001" customHeight="1" x14ac:dyDescent="0.25">
      <c r="A25" s="96" t="s">
        <v>32</v>
      </c>
      <c r="B25" s="99" t="s">
        <v>33</v>
      </c>
      <c r="C25" s="20" t="s">
        <v>23</v>
      </c>
      <c r="D25" s="25" t="s">
        <v>24</v>
      </c>
      <c r="E25" s="211">
        <f>E28+E29</f>
        <v>3997424</v>
      </c>
      <c r="F25" s="211">
        <f t="shared" ref="F25:P25" si="3">F28+F29</f>
        <v>4240120</v>
      </c>
      <c r="G25" s="211">
        <f t="shared" si="3"/>
        <v>3314687</v>
      </c>
      <c r="H25" s="211">
        <f t="shared" si="3"/>
        <v>2952671</v>
      </c>
      <c r="I25" s="211">
        <f t="shared" si="3"/>
        <v>2774540</v>
      </c>
      <c r="J25" s="211">
        <f t="shared" si="3"/>
        <v>2788261</v>
      </c>
      <c r="K25" s="211">
        <f t="shared" si="3"/>
        <v>2822066</v>
      </c>
      <c r="L25" s="211">
        <f t="shared" si="3"/>
        <v>2868238</v>
      </c>
      <c r="M25" s="211">
        <f t="shared" si="3"/>
        <v>2845800</v>
      </c>
      <c r="N25" s="211">
        <f t="shared" si="3"/>
        <v>3930937</v>
      </c>
      <c r="O25" s="211">
        <f t="shared" si="3"/>
        <v>4654080</v>
      </c>
      <c r="P25" s="210">
        <f t="shared" si="3"/>
        <v>4610990</v>
      </c>
      <c r="Q25" s="169">
        <f>SUM(E25:P25)</f>
        <v>41799814</v>
      </c>
    </row>
    <row r="26" spans="1:17" s="2" customFormat="1" ht="17.100000000000001" customHeight="1" x14ac:dyDescent="0.25">
      <c r="A26" s="97"/>
      <c r="B26" s="100"/>
      <c r="C26" s="9" t="s">
        <v>25</v>
      </c>
      <c r="D26" s="10" t="s">
        <v>24</v>
      </c>
      <c r="E26" s="80"/>
      <c r="F26" s="80"/>
      <c r="G26" s="80"/>
      <c r="H26" s="160"/>
      <c r="I26" s="160"/>
      <c r="J26" s="160"/>
      <c r="K26" s="160"/>
      <c r="L26" s="160"/>
      <c r="M26" s="160"/>
      <c r="N26" s="160"/>
      <c r="O26" s="160"/>
      <c r="P26" s="160"/>
      <c r="Q26" s="166"/>
    </row>
    <row r="27" spans="1:17" s="2" customFormat="1" ht="17.100000000000001" customHeight="1" x14ac:dyDescent="0.25">
      <c r="A27" s="97"/>
      <c r="B27" s="100"/>
      <c r="C27" s="9" t="s">
        <v>26</v>
      </c>
      <c r="D27" s="10" t="s">
        <v>24</v>
      </c>
      <c r="E27" s="82"/>
      <c r="F27" s="82"/>
      <c r="G27" s="82"/>
      <c r="H27" s="165"/>
      <c r="I27" s="165"/>
      <c r="J27" s="165"/>
      <c r="K27" s="165"/>
      <c r="L27" s="165"/>
      <c r="M27" s="165"/>
      <c r="N27" s="165"/>
      <c r="O27" s="165"/>
      <c r="P27" s="165"/>
      <c r="Q27" s="166"/>
    </row>
    <row r="28" spans="1:17" s="2" customFormat="1" ht="17.100000000000001" customHeight="1" x14ac:dyDescent="0.25">
      <c r="A28" s="97"/>
      <c r="B28" s="100"/>
      <c r="C28" s="9" t="s">
        <v>27</v>
      </c>
      <c r="D28" s="10" t="s">
        <v>24</v>
      </c>
      <c r="E28" s="170">
        <f t="shared" ref="E28:G28" si="4">E18-E23-E33</f>
        <v>1697361</v>
      </c>
      <c r="F28" s="170">
        <f t="shared" si="4"/>
        <v>1855064</v>
      </c>
      <c r="G28" s="170">
        <f t="shared" si="4"/>
        <v>1359633</v>
      </c>
      <c r="H28" s="170">
        <f t="shared" ref="H28:P28" si="5">H18-H23-H33</f>
        <v>1148999</v>
      </c>
      <c r="I28" s="170">
        <f t="shared" si="5"/>
        <v>922896</v>
      </c>
      <c r="J28" s="170">
        <f t="shared" si="5"/>
        <v>780666</v>
      </c>
      <c r="K28" s="170">
        <f t="shared" si="5"/>
        <v>862818</v>
      </c>
      <c r="L28" s="170">
        <f t="shared" si="5"/>
        <v>885605</v>
      </c>
      <c r="M28" s="170">
        <f t="shared" si="5"/>
        <v>895466</v>
      </c>
      <c r="N28" s="170">
        <f t="shared" si="5"/>
        <v>1311112</v>
      </c>
      <c r="O28" s="170">
        <f t="shared" si="5"/>
        <v>1537901</v>
      </c>
      <c r="P28" s="170">
        <f t="shared" si="5"/>
        <v>1316129</v>
      </c>
      <c r="Q28" s="166">
        <f>SUM(E28:P28)</f>
        <v>14573650</v>
      </c>
    </row>
    <row r="29" spans="1:17" s="2" customFormat="1" ht="17.100000000000001" customHeight="1" thickBot="1" x14ac:dyDescent="0.3">
      <c r="A29" s="98"/>
      <c r="B29" s="101"/>
      <c r="C29" s="13" t="s">
        <v>29</v>
      </c>
      <c r="D29" s="14" t="s">
        <v>24</v>
      </c>
      <c r="E29" s="162">
        <f t="shared" ref="E29:G29" si="6">E19</f>
        <v>2300063</v>
      </c>
      <c r="F29" s="162">
        <f t="shared" si="6"/>
        <v>2385056</v>
      </c>
      <c r="G29" s="162">
        <f t="shared" si="6"/>
        <v>1955054</v>
      </c>
      <c r="H29" s="162">
        <f t="shared" ref="H29:P29" si="7">H19</f>
        <v>1803672</v>
      </c>
      <c r="I29" s="162">
        <f t="shared" si="7"/>
        <v>1851644</v>
      </c>
      <c r="J29" s="162">
        <f t="shared" si="7"/>
        <v>2007595</v>
      </c>
      <c r="K29" s="162">
        <f t="shared" si="7"/>
        <v>1959248</v>
      </c>
      <c r="L29" s="162">
        <f t="shared" si="7"/>
        <v>1982633</v>
      </c>
      <c r="M29" s="162">
        <f t="shared" si="7"/>
        <v>1950334</v>
      </c>
      <c r="N29" s="162">
        <f t="shared" si="7"/>
        <v>2619825</v>
      </c>
      <c r="O29" s="162">
        <f t="shared" si="7"/>
        <v>3116179</v>
      </c>
      <c r="P29" s="162">
        <f t="shared" si="7"/>
        <v>3294861</v>
      </c>
      <c r="Q29" s="163">
        <f>SUM(E29:J29)</f>
        <v>12303084</v>
      </c>
    </row>
    <row r="30" spans="1:17" s="2" customFormat="1" ht="17.100000000000001" customHeight="1" x14ac:dyDescent="0.25">
      <c r="A30" s="102" t="s">
        <v>34</v>
      </c>
      <c r="B30" s="103" t="s">
        <v>35</v>
      </c>
      <c r="C30" s="4" t="s">
        <v>23</v>
      </c>
      <c r="D30" s="17" t="s">
        <v>24</v>
      </c>
      <c r="E30" s="80">
        <f>E33</f>
        <v>50810</v>
      </c>
      <c r="F30" s="80">
        <f t="shared" ref="F30:P30" si="8">F33</f>
        <v>29862</v>
      </c>
      <c r="G30" s="80">
        <f t="shared" si="8"/>
        <v>20928</v>
      </c>
      <c r="H30" s="80">
        <f t="shared" si="8"/>
        <v>29656</v>
      </c>
      <c r="I30" s="80">
        <f t="shared" si="8"/>
        <v>15076</v>
      </c>
      <c r="J30" s="80">
        <f t="shared" si="8"/>
        <v>12740</v>
      </c>
      <c r="K30" s="80">
        <f t="shared" si="8"/>
        <v>13120</v>
      </c>
      <c r="L30" s="80">
        <f t="shared" si="8"/>
        <v>16960</v>
      </c>
      <c r="M30" s="80">
        <f t="shared" si="8"/>
        <v>45964</v>
      </c>
      <c r="N30" s="80">
        <f t="shared" si="8"/>
        <v>148204</v>
      </c>
      <c r="O30" s="80">
        <f t="shared" si="8"/>
        <v>247940</v>
      </c>
      <c r="P30" s="80">
        <f t="shared" si="8"/>
        <v>407420</v>
      </c>
      <c r="Q30" s="161">
        <f>SUM(E30:P30)</f>
        <v>1038680</v>
      </c>
    </row>
    <row r="31" spans="1:17" s="2" customFormat="1" ht="17.100000000000001" customHeight="1" x14ac:dyDescent="0.25">
      <c r="A31" s="97"/>
      <c r="B31" s="100"/>
      <c r="C31" s="9" t="s">
        <v>25</v>
      </c>
      <c r="D31" s="10" t="s">
        <v>24</v>
      </c>
      <c r="E31" s="82"/>
      <c r="F31" s="82"/>
      <c r="G31" s="82"/>
      <c r="H31" s="165"/>
      <c r="I31" s="165"/>
      <c r="J31" s="165"/>
      <c r="K31" s="165"/>
      <c r="L31" s="165"/>
      <c r="M31" s="165"/>
      <c r="N31" s="165"/>
      <c r="O31" s="165"/>
      <c r="P31" s="165"/>
      <c r="Q31" s="166"/>
    </row>
    <row r="32" spans="1:17" s="2" customFormat="1" ht="17.100000000000001" customHeight="1" x14ac:dyDescent="0.25">
      <c r="A32" s="97"/>
      <c r="B32" s="100"/>
      <c r="C32" s="9" t="s">
        <v>26</v>
      </c>
      <c r="D32" s="10" t="s">
        <v>24</v>
      </c>
      <c r="E32" s="82"/>
      <c r="F32" s="82"/>
      <c r="G32" s="82"/>
      <c r="H32" s="165"/>
      <c r="I32" s="165"/>
      <c r="J32" s="165"/>
      <c r="K32" s="165"/>
      <c r="L32" s="165"/>
      <c r="M32" s="165"/>
      <c r="N32" s="165"/>
      <c r="O32" s="165"/>
      <c r="P32" s="165"/>
      <c r="Q32" s="166"/>
    </row>
    <row r="33" spans="1:17" s="2" customFormat="1" ht="17.100000000000001" customHeight="1" x14ac:dyDescent="0.25">
      <c r="A33" s="97"/>
      <c r="B33" s="100"/>
      <c r="C33" s="9" t="s">
        <v>27</v>
      </c>
      <c r="D33" s="10" t="s">
        <v>24</v>
      </c>
      <c r="E33" s="82">
        <v>50810</v>
      </c>
      <c r="F33" s="82">
        <v>29862</v>
      </c>
      <c r="G33" s="82">
        <v>20928</v>
      </c>
      <c r="H33" s="165">
        <v>29656</v>
      </c>
      <c r="I33" s="165">
        <v>15076</v>
      </c>
      <c r="J33" s="165">
        <v>12740</v>
      </c>
      <c r="K33" s="165">
        <v>13120</v>
      </c>
      <c r="L33" s="165">
        <v>16960</v>
      </c>
      <c r="M33" s="165">
        <v>45964</v>
      </c>
      <c r="N33" s="165">
        <v>148204</v>
      </c>
      <c r="O33" s="165">
        <v>247940</v>
      </c>
      <c r="P33" s="165">
        <v>407420</v>
      </c>
      <c r="Q33" s="166">
        <f>SUM(E33:P33)</f>
        <v>1038680</v>
      </c>
    </row>
    <row r="34" spans="1:17" s="2" customFormat="1" ht="17.100000000000001" customHeight="1" thickBot="1" x14ac:dyDescent="0.3">
      <c r="A34" s="98"/>
      <c r="B34" s="101"/>
      <c r="C34" s="13" t="s">
        <v>29</v>
      </c>
      <c r="D34" s="14" t="s">
        <v>24</v>
      </c>
      <c r="E34" s="159"/>
      <c r="F34" s="159"/>
      <c r="G34" s="159"/>
      <c r="H34" s="167"/>
      <c r="I34" s="167"/>
      <c r="J34" s="167"/>
      <c r="K34" s="167"/>
      <c r="L34" s="167"/>
      <c r="M34" s="167"/>
      <c r="N34" s="167"/>
      <c r="O34" s="167"/>
      <c r="P34" s="167"/>
      <c r="Q34" s="168"/>
    </row>
    <row r="35" spans="1:17" s="8" customFormat="1" ht="17.100000000000001" customHeight="1" x14ac:dyDescent="0.25">
      <c r="A35" s="96">
        <v>3</v>
      </c>
      <c r="B35" s="99" t="s">
        <v>36</v>
      </c>
      <c r="C35" s="20" t="s">
        <v>23</v>
      </c>
      <c r="D35" s="5" t="s">
        <v>24</v>
      </c>
      <c r="E35" s="5"/>
      <c r="F35" s="5"/>
      <c r="G35" s="5"/>
      <c r="H35" s="28"/>
      <c r="I35" s="28"/>
      <c r="J35" s="28"/>
      <c r="K35" s="171"/>
      <c r="L35" s="171"/>
      <c r="M35" s="171"/>
      <c r="N35" s="171"/>
      <c r="O35" s="171"/>
      <c r="P35" s="171"/>
      <c r="Q35" s="29"/>
    </row>
    <row r="36" spans="1:17" s="2" customFormat="1" ht="17.100000000000001" customHeight="1" x14ac:dyDescent="0.25">
      <c r="A36" s="104"/>
      <c r="B36" s="100"/>
      <c r="C36" s="9" t="s">
        <v>25</v>
      </c>
      <c r="D36" s="10" t="s">
        <v>24</v>
      </c>
      <c r="E36" s="10"/>
      <c r="F36" s="10"/>
      <c r="G36" s="10"/>
      <c r="H36" s="11"/>
      <c r="I36" s="11"/>
      <c r="J36" s="11"/>
      <c r="K36" s="156"/>
      <c r="L36" s="156"/>
      <c r="M36" s="156"/>
      <c r="N36" s="156"/>
      <c r="O36" s="156"/>
      <c r="P36" s="156"/>
      <c r="Q36" s="12"/>
    </row>
    <row r="37" spans="1:17" s="2" customFormat="1" ht="17.100000000000001" customHeight="1" x14ac:dyDescent="0.25">
      <c r="A37" s="104"/>
      <c r="B37" s="100"/>
      <c r="C37" s="9" t="s">
        <v>26</v>
      </c>
      <c r="D37" s="10" t="s">
        <v>24</v>
      </c>
      <c r="E37" s="10"/>
      <c r="F37" s="10"/>
      <c r="G37" s="10"/>
      <c r="H37" s="11"/>
      <c r="I37" s="11"/>
      <c r="J37" s="11"/>
      <c r="K37" s="156"/>
      <c r="L37" s="156"/>
      <c r="M37" s="156"/>
      <c r="N37" s="156"/>
      <c r="O37" s="156"/>
      <c r="P37" s="156"/>
      <c r="Q37" s="12"/>
    </row>
    <row r="38" spans="1:17" s="2" customFormat="1" ht="17.100000000000001" customHeight="1" x14ac:dyDescent="0.25">
      <c r="A38" s="104"/>
      <c r="B38" s="100"/>
      <c r="C38" s="9" t="s">
        <v>27</v>
      </c>
      <c r="D38" s="10" t="s">
        <v>24</v>
      </c>
      <c r="E38" s="10"/>
      <c r="F38" s="10"/>
      <c r="G38" s="10"/>
      <c r="H38" s="11"/>
      <c r="I38" s="11"/>
      <c r="J38" s="11"/>
      <c r="K38" s="156"/>
      <c r="L38" s="156"/>
      <c r="M38" s="156"/>
      <c r="N38" s="156"/>
      <c r="O38" s="156"/>
      <c r="P38" s="156"/>
      <c r="Q38" s="12"/>
    </row>
    <row r="39" spans="1:17" s="2" customFormat="1" ht="17.100000000000001" customHeight="1" thickBot="1" x14ac:dyDescent="0.3">
      <c r="A39" s="105"/>
      <c r="B39" s="101"/>
      <c r="C39" s="13" t="s">
        <v>29</v>
      </c>
      <c r="D39" s="14" t="s">
        <v>24</v>
      </c>
      <c r="E39" s="14"/>
      <c r="F39" s="14"/>
      <c r="G39" s="14"/>
      <c r="H39" s="23"/>
      <c r="I39" s="23"/>
      <c r="J39" s="23"/>
      <c r="K39" s="167"/>
      <c r="L39" s="167"/>
      <c r="M39" s="167"/>
      <c r="N39" s="167"/>
      <c r="O39" s="167"/>
      <c r="P39" s="167"/>
      <c r="Q39" s="24"/>
    </row>
    <row r="40" spans="1:17" s="2" customFormat="1" ht="17.100000000000001" customHeight="1" x14ac:dyDescent="0.25">
      <c r="A40" s="96">
        <v>4</v>
      </c>
      <c r="B40" s="106" t="s">
        <v>37</v>
      </c>
      <c r="C40" s="107"/>
      <c r="D40" s="5" t="s">
        <v>24</v>
      </c>
      <c r="E40" s="5"/>
      <c r="F40" s="5"/>
      <c r="G40" s="5"/>
      <c r="H40" s="28"/>
      <c r="I40" s="28"/>
      <c r="J40" s="28"/>
      <c r="K40" s="171"/>
      <c r="L40" s="171"/>
      <c r="M40" s="171"/>
      <c r="N40" s="171"/>
      <c r="O40" s="171"/>
      <c r="P40" s="171"/>
      <c r="Q40" s="29"/>
    </row>
    <row r="41" spans="1:17" s="2" customFormat="1" ht="17.100000000000001" customHeight="1" thickBot="1" x14ac:dyDescent="0.3">
      <c r="A41" s="105"/>
      <c r="B41" s="108"/>
      <c r="C41" s="108"/>
      <c r="D41" s="30" t="s">
        <v>38</v>
      </c>
      <c r="E41" s="30"/>
      <c r="F41" s="30"/>
      <c r="G41" s="30"/>
      <c r="H41" s="23"/>
      <c r="I41" s="23"/>
      <c r="J41" s="23"/>
      <c r="K41" s="167"/>
      <c r="L41" s="167"/>
      <c r="M41" s="167"/>
      <c r="N41" s="167"/>
      <c r="O41" s="167"/>
      <c r="P41" s="167"/>
      <c r="Q41" s="23"/>
    </row>
    <row r="42" spans="1:17" ht="15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173"/>
      <c r="O42" s="173"/>
      <c r="P42" s="173"/>
      <c r="Q42" s="31"/>
    </row>
    <row r="43" spans="1:17" ht="15" customHeight="1" x14ac:dyDescent="0.25">
      <c r="A43" s="31"/>
      <c r="B43" s="94" t="s">
        <v>41</v>
      </c>
      <c r="C43" s="95"/>
      <c r="D43" s="95"/>
      <c r="E43" s="79"/>
      <c r="F43" s="79"/>
      <c r="G43" s="79"/>
      <c r="H43" s="34"/>
      <c r="I43" s="34"/>
    </row>
    <row r="44" spans="1:17" ht="19.5" customHeight="1" x14ac:dyDescent="0.25">
      <c r="A44" s="31"/>
      <c r="B44" s="32" t="s">
        <v>44</v>
      </c>
      <c r="C44" s="32"/>
      <c r="D44" s="34"/>
      <c r="E44" s="34"/>
      <c r="F44" s="34"/>
      <c r="G44" s="34"/>
      <c r="H44" s="34"/>
      <c r="I44" s="34"/>
    </row>
    <row r="45" spans="1:17" ht="15" x14ac:dyDescent="0.25">
      <c r="A45" s="31"/>
      <c r="B45" s="31"/>
      <c r="C45" s="31"/>
    </row>
    <row r="46" spans="1:17" ht="15.75" x14ac:dyDescent="0.25">
      <c r="B46" s="90" t="s">
        <v>55</v>
      </c>
      <c r="C46" s="91"/>
      <c r="D46" s="92" t="s">
        <v>47</v>
      </c>
      <c r="E46" s="92"/>
      <c r="F46" s="92"/>
      <c r="G46" s="92"/>
      <c r="H46" s="93"/>
    </row>
    <row r="47" spans="1:17" x14ac:dyDescent="0.2">
      <c r="B47" s="87" t="s">
        <v>48</v>
      </c>
      <c r="C47" s="87"/>
      <c r="D47" s="40"/>
      <c r="E47" s="40"/>
      <c r="F47" s="40"/>
      <c r="G47" s="40"/>
    </row>
    <row r="48" spans="1:17" s="42" customFormat="1" ht="97.5" customHeight="1" x14ac:dyDescent="0.2">
      <c r="N48" s="176"/>
      <c r="O48" s="176"/>
      <c r="P48" s="176"/>
    </row>
    <row r="49" spans="2:25" s="42" customFormat="1" x14ac:dyDescent="0.2">
      <c r="N49" s="176"/>
      <c r="O49" s="176"/>
      <c r="P49" s="176"/>
    </row>
    <row r="50" spans="2:25" s="42" customFormat="1" x14ac:dyDescent="0.2">
      <c r="N50" s="176"/>
      <c r="O50" s="176"/>
      <c r="P50" s="176"/>
    </row>
    <row r="51" spans="2:25" s="42" customFormat="1" ht="15" x14ac:dyDescent="0.25">
      <c r="B51" s="43"/>
      <c r="C51" s="43"/>
      <c r="N51" s="176"/>
      <c r="O51" s="176"/>
      <c r="P51" s="176"/>
      <c r="Q51" s="43"/>
      <c r="X51" s="88"/>
      <c r="Y51" s="89"/>
    </row>
  </sheetData>
  <mergeCells count="37">
    <mergeCell ref="L8:L10"/>
    <mergeCell ref="M8:M10"/>
    <mergeCell ref="N8:N10"/>
    <mergeCell ref="O8:O10"/>
    <mergeCell ref="P8:P10"/>
    <mergeCell ref="B30:B34"/>
    <mergeCell ref="Q8:Q10"/>
    <mergeCell ref="A11:A14"/>
    <mergeCell ref="B11:B14"/>
    <mergeCell ref="A15:A19"/>
    <mergeCell ref="B15:B19"/>
    <mergeCell ref="A8:A10"/>
    <mergeCell ref="B8:C10"/>
    <mergeCell ref="D8:D10"/>
    <mergeCell ref="H8:H10"/>
    <mergeCell ref="I8:I10"/>
    <mergeCell ref="J8:J10"/>
    <mergeCell ref="E8:E10"/>
    <mergeCell ref="F8:F10"/>
    <mergeCell ref="G8:G10"/>
    <mergeCell ref="K8:K10"/>
    <mergeCell ref="B47:C47"/>
    <mergeCell ref="X51:Y51"/>
    <mergeCell ref="A5:Q5"/>
    <mergeCell ref="A6:Q6"/>
    <mergeCell ref="B46:C46"/>
    <mergeCell ref="D46:H46"/>
    <mergeCell ref="A35:A39"/>
    <mergeCell ref="B35:B39"/>
    <mergeCell ref="A40:A41"/>
    <mergeCell ref="B40:C41"/>
    <mergeCell ref="B43:D43"/>
    <mergeCell ref="A20:A24"/>
    <mergeCell ref="B20:B24"/>
    <mergeCell ref="A25:A29"/>
    <mergeCell ref="B25:B29"/>
    <mergeCell ref="A30:A34"/>
  </mergeCells>
  <printOptions horizontalCentered="1"/>
  <pageMargins left="0" right="0" top="5.3333333333333337E-2" bottom="5.3333333333333337E-2" header="0.51181102362204722" footer="0.51181102362204722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1"/>
  <sheetViews>
    <sheetView zoomScaleNormal="100" zoomScaleSheetLayoutView="130" workbookViewId="0">
      <selection activeCell="A6" sqref="A6:Q6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5" width="13.140625" style="1" customWidth="1"/>
    <col min="6" max="7" width="12.28515625" style="1" customWidth="1"/>
    <col min="8" max="10" width="12.7109375" style="1" customWidth="1"/>
    <col min="11" max="11" width="13.140625" style="148" customWidth="1"/>
    <col min="12" max="13" width="12.28515625" style="148" customWidth="1"/>
    <col min="14" max="22" width="12.7109375" style="148" customWidth="1"/>
    <col min="23" max="25" width="12.7109375" style="1" customWidth="1"/>
    <col min="26" max="26" width="13.7109375" style="1" customWidth="1"/>
    <col min="27" max="16384" width="9.140625" style="1"/>
  </cols>
  <sheetData>
    <row r="1" spans="1:25" ht="15.75" x14ac:dyDescent="0.25">
      <c r="H1" s="2"/>
      <c r="N1" s="149" t="s">
        <v>49</v>
      </c>
    </row>
    <row r="2" spans="1:25" ht="15.75" x14ac:dyDescent="0.25">
      <c r="H2" s="2"/>
      <c r="N2" s="149" t="s">
        <v>1</v>
      </c>
    </row>
    <row r="3" spans="1:25" ht="15.75" x14ac:dyDescent="0.25">
      <c r="H3" s="2"/>
      <c r="N3" s="149" t="s">
        <v>2</v>
      </c>
    </row>
    <row r="4" spans="1:25" ht="24.75" customHeight="1" x14ac:dyDescent="0.2">
      <c r="H4" s="3"/>
      <c r="N4" s="150" t="s">
        <v>3</v>
      </c>
    </row>
    <row r="5" spans="1:25" ht="22.5" customHeight="1" x14ac:dyDescent="0.3">
      <c r="A5" s="127" t="s">
        <v>54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205"/>
      <c r="S5" s="205"/>
      <c r="T5" s="205"/>
      <c r="U5" s="205"/>
      <c r="V5" s="205"/>
      <c r="W5" s="78"/>
      <c r="X5" s="78"/>
      <c r="Y5" s="78"/>
    </row>
    <row r="6" spans="1:25" ht="18.75" customHeight="1" x14ac:dyDescent="0.3">
      <c r="A6" s="127" t="s">
        <v>57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205"/>
      <c r="S6" s="205"/>
      <c r="T6" s="205"/>
      <c r="U6" s="205"/>
      <c r="V6" s="205"/>
      <c r="W6" s="78"/>
      <c r="X6" s="78"/>
      <c r="Y6" s="78"/>
    </row>
    <row r="7" spans="1:25" ht="13.5" thickBot="1" x14ac:dyDescent="0.25">
      <c r="D7" s="44"/>
      <c r="E7" s="42"/>
      <c r="F7" s="42"/>
      <c r="G7" s="42"/>
      <c r="K7" s="176"/>
      <c r="L7" s="176"/>
      <c r="M7" s="176"/>
    </row>
    <row r="8" spans="1:25" ht="17.100000000000001" customHeight="1" x14ac:dyDescent="0.2">
      <c r="A8" s="129" t="s">
        <v>6</v>
      </c>
      <c r="B8" s="124" t="s">
        <v>7</v>
      </c>
      <c r="C8" s="137"/>
      <c r="D8" s="124" t="s">
        <v>8</v>
      </c>
      <c r="E8" s="143" t="s">
        <v>9</v>
      </c>
      <c r="F8" s="143" t="s">
        <v>10</v>
      </c>
      <c r="G8" s="143" t="s">
        <v>13</v>
      </c>
      <c r="H8" s="124" t="s">
        <v>12</v>
      </c>
      <c r="I8" s="124" t="s">
        <v>13</v>
      </c>
      <c r="J8" s="124" t="s">
        <v>14</v>
      </c>
      <c r="K8" s="124" t="s">
        <v>15</v>
      </c>
      <c r="L8" s="124" t="s">
        <v>16</v>
      </c>
      <c r="M8" s="124" t="s">
        <v>17</v>
      </c>
      <c r="N8" s="124" t="s">
        <v>18</v>
      </c>
      <c r="O8" s="124" t="s">
        <v>19</v>
      </c>
      <c r="P8" s="124" t="s">
        <v>20</v>
      </c>
      <c r="Q8" s="212" t="s">
        <v>56</v>
      </c>
    </row>
    <row r="9" spans="1:25" ht="17.100000000000001" customHeight="1" x14ac:dyDescent="0.2">
      <c r="A9" s="130"/>
      <c r="B9" s="133"/>
      <c r="C9" s="138"/>
      <c r="D9" s="125"/>
      <c r="E9" s="144"/>
      <c r="F9" s="144"/>
      <c r="G9" s="144"/>
      <c r="H9" s="125"/>
      <c r="I9" s="125"/>
      <c r="J9" s="125"/>
      <c r="K9" s="125"/>
      <c r="L9" s="125"/>
      <c r="M9" s="125"/>
      <c r="N9" s="125"/>
      <c r="O9" s="125"/>
      <c r="P9" s="125"/>
      <c r="Q9" s="213"/>
    </row>
    <row r="10" spans="1:25" ht="17.100000000000001" customHeight="1" thickBot="1" x14ac:dyDescent="0.25">
      <c r="A10" s="131"/>
      <c r="B10" s="134"/>
      <c r="C10" s="139"/>
      <c r="D10" s="126"/>
      <c r="E10" s="145"/>
      <c r="F10" s="145"/>
      <c r="G10" s="145"/>
      <c r="H10" s="126"/>
      <c r="I10" s="126"/>
      <c r="J10" s="126"/>
      <c r="K10" s="126"/>
      <c r="L10" s="126"/>
      <c r="M10" s="126"/>
      <c r="N10" s="126"/>
      <c r="O10" s="126"/>
      <c r="P10" s="126"/>
      <c r="Q10" s="214"/>
    </row>
    <row r="11" spans="1:25" s="8" customFormat="1" ht="17.100000000000001" customHeight="1" x14ac:dyDescent="0.25">
      <c r="A11" s="112">
        <v>1</v>
      </c>
      <c r="B11" s="115" t="s">
        <v>22</v>
      </c>
      <c r="C11" s="45" t="s">
        <v>23</v>
      </c>
      <c r="D11" s="17" t="s">
        <v>51</v>
      </c>
      <c r="E11" s="215">
        <f>E14</f>
        <v>9.2565000000000008</v>
      </c>
      <c r="F11" s="215">
        <f>F14</f>
        <v>9.2565000000000008</v>
      </c>
      <c r="G11" s="215">
        <f>G14</f>
        <v>9.2565000000000008</v>
      </c>
      <c r="H11" s="178">
        <f t="shared" ref="H11:J11" si="0">H14</f>
        <v>9.2565000000000008</v>
      </c>
      <c r="I11" s="179">
        <f t="shared" si="0"/>
        <v>9.2565000000000008</v>
      </c>
      <c r="J11" s="179">
        <f t="shared" si="0"/>
        <v>9.2565000000000008</v>
      </c>
      <c r="K11" s="215">
        <f>K14</f>
        <v>9.2565000000000008</v>
      </c>
      <c r="L11" s="215">
        <f>L14</f>
        <v>9.2565000000000008</v>
      </c>
      <c r="M11" s="215">
        <f>M14</f>
        <v>9.2565000000000008</v>
      </c>
      <c r="N11" s="178">
        <f t="shared" ref="N11:P11" si="1">N14</f>
        <v>9.2565000000000008</v>
      </c>
      <c r="O11" s="179">
        <f t="shared" si="1"/>
        <v>9.2565000000000008</v>
      </c>
      <c r="P11" s="179">
        <f t="shared" si="1"/>
        <v>9.2565000000000008</v>
      </c>
      <c r="Q11" s="180">
        <f>SUM(E11:P11)/12</f>
        <v>9.2565000000000008</v>
      </c>
      <c r="R11" s="153"/>
      <c r="S11" s="153"/>
      <c r="T11" s="153"/>
      <c r="U11" s="153"/>
      <c r="V11" s="153"/>
    </row>
    <row r="12" spans="1:25" s="8" customFormat="1" ht="17.100000000000001" customHeight="1" x14ac:dyDescent="0.25">
      <c r="A12" s="113"/>
      <c r="B12" s="116"/>
      <c r="C12" s="49" t="s">
        <v>25</v>
      </c>
      <c r="D12" s="50" t="s">
        <v>51</v>
      </c>
      <c r="E12" s="216"/>
      <c r="F12" s="216"/>
      <c r="G12" s="216"/>
      <c r="H12" s="181"/>
      <c r="I12" s="156"/>
      <c r="J12" s="156"/>
      <c r="K12" s="216"/>
      <c r="L12" s="216"/>
      <c r="M12" s="216"/>
      <c r="N12" s="181"/>
      <c r="O12" s="156"/>
      <c r="P12" s="156"/>
      <c r="Q12" s="157"/>
      <c r="R12" s="153"/>
      <c r="S12" s="153"/>
      <c r="T12" s="153"/>
      <c r="U12" s="153"/>
      <c r="V12" s="153"/>
    </row>
    <row r="13" spans="1:25" s="8" customFormat="1" ht="17.100000000000001" customHeight="1" x14ac:dyDescent="0.25">
      <c r="A13" s="113"/>
      <c r="B13" s="116"/>
      <c r="C13" s="49" t="s">
        <v>26</v>
      </c>
      <c r="D13" s="50" t="s">
        <v>51</v>
      </c>
      <c r="E13" s="216"/>
      <c r="F13" s="216"/>
      <c r="G13" s="216"/>
      <c r="H13" s="181"/>
      <c r="I13" s="156"/>
      <c r="J13" s="156"/>
      <c r="K13" s="216"/>
      <c r="L13" s="216"/>
      <c r="M13" s="216"/>
      <c r="N13" s="181"/>
      <c r="O13" s="156"/>
      <c r="P13" s="156"/>
      <c r="Q13" s="157"/>
      <c r="R13" s="153"/>
      <c r="S13" s="153"/>
      <c r="T13" s="153"/>
      <c r="U13" s="153"/>
      <c r="V13" s="153"/>
    </row>
    <row r="14" spans="1:25" s="8" customFormat="1" ht="17.100000000000001" customHeight="1" thickBot="1" x14ac:dyDescent="0.3">
      <c r="A14" s="114"/>
      <c r="B14" s="117"/>
      <c r="C14" s="52" t="s">
        <v>27</v>
      </c>
      <c r="D14" s="53" t="s">
        <v>51</v>
      </c>
      <c r="E14" s="228">
        <v>9.2565000000000008</v>
      </c>
      <c r="F14" s="220">
        <v>9.2565000000000008</v>
      </c>
      <c r="G14" s="220">
        <v>9.2565000000000008</v>
      </c>
      <c r="H14" s="182">
        <v>9.2565000000000008</v>
      </c>
      <c r="I14" s="182">
        <v>9.2565000000000008</v>
      </c>
      <c r="J14" s="182">
        <v>9.2565000000000008</v>
      </c>
      <c r="K14" s="228">
        <v>9.2565000000000008</v>
      </c>
      <c r="L14" s="220">
        <v>9.2565000000000008</v>
      </c>
      <c r="M14" s="220">
        <v>9.2565000000000008</v>
      </c>
      <c r="N14" s="182">
        <v>9.2565000000000008</v>
      </c>
      <c r="O14" s="182">
        <v>9.2565000000000008</v>
      </c>
      <c r="P14" s="182">
        <v>9.2565000000000008</v>
      </c>
      <c r="Q14" s="183">
        <f>SUM(E14:P14)/12</f>
        <v>9.2565000000000008</v>
      </c>
      <c r="R14" s="153"/>
      <c r="S14" s="153"/>
      <c r="T14" s="153"/>
      <c r="U14" s="153"/>
      <c r="V14" s="153"/>
    </row>
    <row r="15" spans="1:25" s="2" customFormat="1" ht="17.100000000000001" customHeight="1" x14ac:dyDescent="0.25">
      <c r="A15" s="102">
        <v>2</v>
      </c>
      <c r="B15" s="103" t="s">
        <v>28</v>
      </c>
      <c r="C15" s="45" t="s">
        <v>23</v>
      </c>
      <c r="D15" s="17" t="s">
        <v>51</v>
      </c>
      <c r="E15" s="215">
        <v>9.2565000000000008</v>
      </c>
      <c r="F15" s="215">
        <v>9.2565000000000008</v>
      </c>
      <c r="G15" s="215">
        <v>9.2565000000000008</v>
      </c>
      <c r="H15" s="178">
        <f t="shared" ref="H15:J15" si="2">H18+H19</f>
        <v>9.2564999999999991</v>
      </c>
      <c r="I15" s="179">
        <f t="shared" si="2"/>
        <v>9.2564999999999991</v>
      </c>
      <c r="J15" s="179">
        <f t="shared" si="2"/>
        <v>9.2564999999999991</v>
      </c>
      <c r="K15" s="215">
        <v>9.2565000000000008</v>
      </c>
      <c r="L15" s="215">
        <v>9.2565000000000008</v>
      </c>
      <c r="M15" s="215">
        <v>9.2565000000000008</v>
      </c>
      <c r="N15" s="178">
        <f t="shared" ref="N15:P15" si="3">N18+N19</f>
        <v>9.2564999999999991</v>
      </c>
      <c r="O15" s="179">
        <f t="shared" si="3"/>
        <v>9.2564999999999991</v>
      </c>
      <c r="P15" s="179">
        <f t="shared" si="3"/>
        <v>9.2564999999999991</v>
      </c>
      <c r="Q15" s="180">
        <f>SUM(E15:P15)/12</f>
        <v>9.2565000000000008</v>
      </c>
      <c r="R15" s="149"/>
      <c r="S15" s="149"/>
      <c r="T15" s="149"/>
      <c r="U15" s="149"/>
      <c r="V15" s="149"/>
    </row>
    <row r="16" spans="1:25" s="2" customFormat="1" ht="17.100000000000001" customHeight="1" x14ac:dyDescent="0.25">
      <c r="A16" s="118"/>
      <c r="B16" s="121"/>
      <c r="C16" s="49" t="s">
        <v>25</v>
      </c>
      <c r="D16" s="50" t="s">
        <v>51</v>
      </c>
      <c r="E16" s="216"/>
      <c r="F16" s="216"/>
      <c r="G16" s="216"/>
      <c r="H16" s="184"/>
      <c r="I16" s="185"/>
      <c r="J16" s="185"/>
      <c r="K16" s="216"/>
      <c r="L16" s="216"/>
      <c r="M16" s="216"/>
      <c r="N16" s="184"/>
      <c r="O16" s="185"/>
      <c r="P16" s="185"/>
      <c r="Q16" s="186"/>
      <c r="R16" s="149"/>
      <c r="S16" s="149"/>
      <c r="T16" s="149"/>
      <c r="U16" s="149"/>
      <c r="V16" s="149"/>
    </row>
    <row r="17" spans="1:17" s="2" customFormat="1" ht="17.100000000000001" customHeight="1" thickBot="1" x14ac:dyDescent="0.3">
      <c r="A17" s="118"/>
      <c r="B17" s="121"/>
      <c r="C17" s="49" t="s">
        <v>26</v>
      </c>
      <c r="D17" s="50" t="s">
        <v>51</v>
      </c>
      <c r="E17" s="216"/>
      <c r="F17" s="216"/>
      <c r="G17" s="216"/>
      <c r="H17" s="184"/>
      <c r="I17" s="185"/>
      <c r="J17" s="185"/>
      <c r="K17" s="216"/>
      <c r="L17" s="216"/>
      <c r="M17" s="216"/>
      <c r="N17" s="184"/>
      <c r="O17" s="185"/>
      <c r="P17" s="185"/>
      <c r="Q17" s="186"/>
    </row>
    <row r="18" spans="1:17" s="2" customFormat="1" ht="17.100000000000001" customHeight="1" x14ac:dyDescent="0.25">
      <c r="A18" s="119"/>
      <c r="B18" s="122"/>
      <c r="C18" s="49" t="s">
        <v>27</v>
      </c>
      <c r="D18" s="50" t="s">
        <v>51</v>
      </c>
      <c r="E18" s="222">
        <v>4.3566000000000003</v>
      </c>
      <c r="F18" s="222">
        <v>4.3566000000000003</v>
      </c>
      <c r="G18" s="222">
        <v>4.3566000000000003</v>
      </c>
      <c r="H18" s="223">
        <v>4.3566000000000003</v>
      </c>
      <c r="I18" s="223">
        <v>4.3566000000000003</v>
      </c>
      <c r="J18" s="223">
        <v>4.3566000000000003</v>
      </c>
      <c r="K18" s="222">
        <v>4.3566000000000003</v>
      </c>
      <c r="L18" s="222">
        <v>4.3566000000000003</v>
      </c>
      <c r="M18" s="222">
        <v>4.3566000000000003</v>
      </c>
      <c r="N18" s="223">
        <v>4.3566000000000003</v>
      </c>
      <c r="O18" s="223">
        <v>4.3566000000000003</v>
      </c>
      <c r="P18" s="223">
        <v>4.3566000000000003</v>
      </c>
      <c r="Q18" s="224">
        <f>SUM(E18:P18)/12</f>
        <v>4.3566000000000003</v>
      </c>
    </row>
    <row r="19" spans="1:17" s="2" customFormat="1" ht="17.100000000000001" customHeight="1" thickBot="1" x14ac:dyDescent="0.3">
      <c r="A19" s="120"/>
      <c r="B19" s="123"/>
      <c r="C19" s="52" t="s">
        <v>29</v>
      </c>
      <c r="D19" s="53" t="s">
        <v>51</v>
      </c>
      <c r="E19" s="225">
        <v>4.8998999999999997</v>
      </c>
      <c r="F19" s="225">
        <v>4.8998999999999997</v>
      </c>
      <c r="G19" s="225">
        <v>4.8998999999999997</v>
      </c>
      <c r="H19" s="226">
        <v>4.8998999999999997</v>
      </c>
      <c r="I19" s="226">
        <v>4.8998999999999997</v>
      </c>
      <c r="J19" s="226">
        <v>4.8998999999999997</v>
      </c>
      <c r="K19" s="225">
        <v>4.8998999999999997</v>
      </c>
      <c r="L19" s="225">
        <v>4.8998999999999997</v>
      </c>
      <c r="M19" s="225">
        <v>4.8998999999999997</v>
      </c>
      <c r="N19" s="226">
        <v>4.8998999999999997</v>
      </c>
      <c r="O19" s="226">
        <v>4.8998999999999997</v>
      </c>
      <c r="P19" s="226">
        <v>4.8998999999999997</v>
      </c>
      <c r="Q19" s="227">
        <f>SUM(E19:P19)/12</f>
        <v>4.8999000000000006</v>
      </c>
    </row>
    <row r="20" spans="1:17" s="2" customFormat="1" ht="17.100000000000001" customHeight="1" x14ac:dyDescent="0.25">
      <c r="A20" s="96" t="s">
        <v>30</v>
      </c>
      <c r="B20" s="99" t="s">
        <v>31</v>
      </c>
      <c r="C20" s="61" t="s">
        <v>23</v>
      </c>
      <c r="D20" s="17" t="s">
        <v>51</v>
      </c>
      <c r="E20" s="215">
        <v>0.41149999999999998</v>
      </c>
      <c r="F20" s="215">
        <v>0.41149999999999998</v>
      </c>
      <c r="G20" s="215">
        <v>0.41149999999999998</v>
      </c>
      <c r="H20" s="178">
        <f t="shared" ref="H20:J20" si="4">H23</f>
        <v>0.41149999999999998</v>
      </c>
      <c r="I20" s="179">
        <f t="shared" si="4"/>
        <v>0.41149999999999998</v>
      </c>
      <c r="J20" s="179">
        <f t="shared" si="4"/>
        <v>0.41149999999999998</v>
      </c>
      <c r="K20" s="215">
        <v>0.41149999999999998</v>
      </c>
      <c r="L20" s="215">
        <v>0.41149999999999998</v>
      </c>
      <c r="M20" s="215">
        <v>0.41149999999999998</v>
      </c>
      <c r="N20" s="178">
        <f t="shared" ref="N20:P20" si="5">N23</f>
        <v>0.41149999999999998</v>
      </c>
      <c r="O20" s="179">
        <f t="shared" si="5"/>
        <v>0.41149999999999998</v>
      </c>
      <c r="P20" s="179">
        <f t="shared" si="5"/>
        <v>0.41149999999999998</v>
      </c>
      <c r="Q20" s="180">
        <f>SUM(E20:P20)/12</f>
        <v>0.41150000000000014</v>
      </c>
    </row>
    <row r="21" spans="1:17" s="2" customFormat="1" ht="17.100000000000001" customHeight="1" x14ac:dyDescent="0.25">
      <c r="A21" s="97"/>
      <c r="B21" s="100"/>
      <c r="C21" s="49" t="s">
        <v>25</v>
      </c>
      <c r="D21" s="50" t="s">
        <v>51</v>
      </c>
      <c r="E21" s="216"/>
      <c r="F21" s="216"/>
      <c r="G21" s="216"/>
      <c r="H21" s="189"/>
      <c r="I21" s="190"/>
      <c r="J21" s="190"/>
      <c r="K21" s="216"/>
      <c r="L21" s="216"/>
      <c r="M21" s="216"/>
      <c r="N21" s="189"/>
      <c r="O21" s="190"/>
      <c r="P21" s="190"/>
      <c r="Q21" s="191"/>
    </row>
    <row r="22" spans="1:17" s="2" customFormat="1" ht="17.100000000000001" customHeight="1" x14ac:dyDescent="0.25">
      <c r="A22" s="97"/>
      <c r="B22" s="100"/>
      <c r="C22" s="49" t="s">
        <v>26</v>
      </c>
      <c r="D22" s="50" t="s">
        <v>51</v>
      </c>
      <c r="E22" s="216"/>
      <c r="F22" s="216"/>
      <c r="G22" s="216"/>
      <c r="H22" s="189"/>
      <c r="I22" s="190"/>
      <c r="J22" s="190"/>
      <c r="K22" s="216"/>
      <c r="L22" s="216"/>
      <c r="M22" s="216"/>
      <c r="N22" s="189"/>
      <c r="O22" s="190"/>
      <c r="P22" s="190"/>
      <c r="Q22" s="191"/>
    </row>
    <row r="23" spans="1:17" s="2" customFormat="1" ht="17.100000000000001" customHeight="1" x14ac:dyDescent="0.25">
      <c r="A23" s="97"/>
      <c r="B23" s="100"/>
      <c r="C23" s="49" t="s">
        <v>27</v>
      </c>
      <c r="D23" s="50" t="s">
        <v>51</v>
      </c>
      <c r="E23" s="215">
        <v>0.41149999999999998</v>
      </c>
      <c r="F23" s="215">
        <v>0.41149999999999998</v>
      </c>
      <c r="G23" s="215">
        <v>0.41149999999999998</v>
      </c>
      <c r="H23" s="182">
        <v>0.41149999999999998</v>
      </c>
      <c r="I23" s="182">
        <v>0.41149999999999998</v>
      </c>
      <c r="J23" s="182">
        <v>0.41149999999999998</v>
      </c>
      <c r="K23" s="215">
        <v>0.41149999999999998</v>
      </c>
      <c r="L23" s="215">
        <v>0.41149999999999998</v>
      </c>
      <c r="M23" s="215">
        <v>0.41149999999999998</v>
      </c>
      <c r="N23" s="182">
        <v>0.41149999999999998</v>
      </c>
      <c r="O23" s="182">
        <v>0.41149999999999998</v>
      </c>
      <c r="P23" s="182">
        <v>0.41149999999999998</v>
      </c>
      <c r="Q23" s="183">
        <f>SUM(E23:P23)/12</f>
        <v>0.41150000000000014</v>
      </c>
    </row>
    <row r="24" spans="1:17" s="2" customFormat="1" ht="17.100000000000001" customHeight="1" thickBot="1" x14ac:dyDescent="0.3">
      <c r="A24" s="98"/>
      <c r="B24" s="101"/>
      <c r="C24" s="52" t="s">
        <v>29</v>
      </c>
      <c r="D24" s="53" t="s">
        <v>51</v>
      </c>
      <c r="E24" s="217"/>
      <c r="F24" s="217"/>
      <c r="G24" s="217"/>
      <c r="H24" s="192"/>
      <c r="I24" s="193"/>
      <c r="J24" s="193"/>
      <c r="K24" s="217"/>
      <c r="L24" s="217"/>
      <c r="M24" s="217"/>
      <c r="N24" s="192"/>
      <c r="O24" s="193"/>
      <c r="P24" s="193"/>
      <c r="Q24" s="194"/>
    </row>
    <row r="25" spans="1:17" s="2" customFormat="1" ht="17.100000000000001" customHeight="1" x14ac:dyDescent="0.25">
      <c r="A25" s="96" t="s">
        <v>32</v>
      </c>
      <c r="B25" s="99" t="s">
        <v>33</v>
      </c>
      <c r="C25" s="61" t="s">
        <v>23</v>
      </c>
      <c r="D25" s="17" t="s">
        <v>51</v>
      </c>
      <c r="E25" s="215">
        <v>8.6780000000000008</v>
      </c>
      <c r="F25" s="215">
        <v>8.6780000000000008</v>
      </c>
      <c r="G25" s="215">
        <v>8.6780000000000008</v>
      </c>
      <c r="H25" s="178">
        <f>H28+H29</f>
        <v>8.6780000000000008</v>
      </c>
      <c r="I25" s="179">
        <f>I28+I29</f>
        <v>8.6780000000000008</v>
      </c>
      <c r="J25" s="179">
        <f>J28+J29</f>
        <v>8.6780000000000008</v>
      </c>
      <c r="K25" s="215">
        <v>8.6780000000000008</v>
      </c>
      <c r="L25" s="215">
        <v>8.6780000000000008</v>
      </c>
      <c r="M25" s="215">
        <v>8.6780000000000008</v>
      </c>
      <c r="N25" s="178">
        <f>N28+N29</f>
        <v>8.6780000000000008</v>
      </c>
      <c r="O25" s="179">
        <f>O28+O29</f>
        <v>8.6780000000000008</v>
      </c>
      <c r="P25" s="179">
        <f>P28+P29</f>
        <v>8.6780000000000008</v>
      </c>
      <c r="Q25" s="195">
        <f>SUM(E25:P25)/12</f>
        <v>8.677999999999999</v>
      </c>
    </row>
    <row r="26" spans="1:17" s="2" customFormat="1" ht="17.100000000000001" customHeight="1" x14ac:dyDescent="0.25">
      <c r="A26" s="97"/>
      <c r="B26" s="100"/>
      <c r="C26" s="49" t="s">
        <v>25</v>
      </c>
      <c r="D26" s="50" t="s">
        <v>51</v>
      </c>
      <c r="E26" s="218"/>
      <c r="F26" s="218"/>
      <c r="G26" s="218"/>
      <c r="H26" s="182"/>
      <c r="I26" s="196"/>
      <c r="J26" s="196"/>
      <c r="K26" s="218"/>
      <c r="L26" s="218"/>
      <c r="M26" s="218"/>
      <c r="N26" s="182"/>
      <c r="O26" s="196"/>
      <c r="P26" s="196"/>
      <c r="Q26" s="191"/>
    </row>
    <row r="27" spans="1:17" s="2" customFormat="1" ht="17.100000000000001" customHeight="1" x14ac:dyDescent="0.25">
      <c r="A27" s="97"/>
      <c r="B27" s="100"/>
      <c r="C27" s="49" t="s">
        <v>26</v>
      </c>
      <c r="D27" s="50" t="s">
        <v>51</v>
      </c>
      <c r="E27" s="216"/>
      <c r="F27" s="216"/>
      <c r="G27" s="216"/>
      <c r="H27" s="189"/>
      <c r="I27" s="190"/>
      <c r="J27" s="190"/>
      <c r="K27" s="216"/>
      <c r="L27" s="216"/>
      <c r="M27" s="216"/>
      <c r="N27" s="189"/>
      <c r="O27" s="190"/>
      <c r="P27" s="190"/>
      <c r="Q27" s="191"/>
    </row>
    <row r="28" spans="1:17" s="2" customFormat="1" ht="17.100000000000001" customHeight="1" x14ac:dyDescent="0.25">
      <c r="A28" s="97"/>
      <c r="B28" s="100"/>
      <c r="C28" s="49" t="s">
        <v>27</v>
      </c>
      <c r="D28" s="50" t="s">
        <v>51</v>
      </c>
      <c r="E28" s="219">
        <v>3.7780999999999998</v>
      </c>
      <c r="F28" s="219">
        <v>3.7780999999999998</v>
      </c>
      <c r="G28" s="219">
        <v>3.7780999999999998</v>
      </c>
      <c r="H28" s="197">
        <f t="shared" ref="H28:J28" si="6">H18-H23-H33</f>
        <v>3.7781000000000002</v>
      </c>
      <c r="I28" s="198">
        <f t="shared" si="6"/>
        <v>3.7781000000000002</v>
      </c>
      <c r="J28" s="198">
        <f t="shared" si="6"/>
        <v>3.7781000000000002</v>
      </c>
      <c r="K28" s="219">
        <v>3.7780999999999998</v>
      </c>
      <c r="L28" s="219">
        <v>3.7780999999999998</v>
      </c>
      <c r="M28" s="219">
        <v>3.7780999999999998</v>
      </c>
      <c r="N28" s="197">
        <f t="shared" ref="N28:P28" si="7">N18-N23-N33</f>
        <v>3.7781000000000002</v>
      </c>
      <c r="O28" s="198">
        <f t="shared" si="7"/>
        <v>3.7781000000000002</v>
      </c>
      <c r="P28" s="198">
        <f t="shared" si="7"/>
        <v>3.7781000000000002</v>
      </c>
      <c r="Q28" s="191">
        <f>SUM(E28:P28)/12</f>
        <v>3.7781000000000002</v>
      </c>
    </row>
    <row r="29" spans="1:17" s="2" customFormat="1" ht="17.100000000000001" customHeight="1" thickBot="1" x14ac:dyDescent="0.3">
      <c r="A29" s="98"/>
      <c r="B29" s="101"/>
      <c r="C29" s="52" t="s">
        <v>29</v>
      </c>
      <c r="D29" s="53" t="s">
        <v>51</v>
      </c>
      <c r="E29" s="220">
        <v>4.8998999999999997</v>
      </c>
      <c r="F29" s="220">
        <v>4.8998999999999997</v>
      </c>
      <c r="G29" s="220">
        <v>4.8998999999999997</v>
      </c>
      <c r="H29" s="187">
        <f t="shared" ref="H29:J29" si="8">H19</f>
        <v>4.8998999999999997</v>
      </c>
      <c r="I29" s="199">
        <f t="shared" si="8"/>
        <v>4.8998999999999997</v>
      </c>
      <c r="J29" s="199">
        <f t="shared" si="8"/>
        <v>4.8998999999999997</v>
      </c>
      <c r="K29" s="220">
        <v>4.8998999999999997</v>
      </c>
      <c r="L29" s="220">
        <v>4.8998999999999997</v>
      </c>
      <c r="M29" s="220">
        <v>4.8998999999999997</v>
      </c>
      <c r="N29" s="187">
        <f t="shared" ref="N29:P29" si="9">N19</f>
        <v>4.8998999999999997</v>
      </c>
      <c r="O29" s="199">
        <f t="shared" si="9"/>
        <v>4.8998999999999997</v>
      </c>
      <c r="P29" s="199">
        <f t="shared" si="9"/>
        <v>4.8998999999999997</v>
      </c>
      <c r="Q29" s="188">
        <f>SUM(E29:P29)/12</f>
        <v>4.8999000000000006</v>
      </c>
    </row>
    <row r="30" spans="1:17" s="2" customFormat="1" ht="17.100000000000001" customHeight="1" x14ac:dyDescent="0.25">
      <c r="A30" s="102" t="s">
        <v>34</v>
      </c>
      <c r="B30" s="103" t="s">
        <v>35</v>
      </c>
      <c r="C30" s="45" t="s">
        <v>23</v>
      </c>
      <c r="D30" s="17" t="s">
        <v>51</v>
      </c>
      <c r="E30" s="215">
        <v>0.16700000000000001</v>
      </c>
      <c r="F30" s="215">
        <v>0.16700000000000001</v>
      </c>
      <c r="G30" s="215">
        <v>0.16700000000000001</v>
      </c>
      <c r="H30" s="182">
        <f t="shared" ref="H30:J30" si="10">H33</f>
        <v>0.16700000000000001</v>
      </c>
      <c r="I30" s="196">
        <f t="shared" si="10"/>
        <v>0.16700000000000001</v>
      </c>
      <c r="J30" s="196">
        <f t="shared" si="10"/>
        <v>0.16700000000000001</v>
      </c>
      <c r="K30" s="215">
        <v>0.16700000000000001</v>
      </c>
      <c r="L30" s="215">
        <v>0.16700000000000001</v>
      </c>
      <c r="M30" s="215">
        <v>0.16700000000000001</v>
      </c>
      <c r="N30" s="182">
        <f t="shared" ref="N30:P30" si="11">N33</f>
        <v>0.16700000000000001</v>
      </c>
      <c r="O30" s="196">
        <f t="shared" si="11"/>
        <v>0.16700000000000001</v>
      </c>
      <c r="P30" s="196">
        <f t="shared" si="11"/>
        <v>0.16700000000000001</v>
      </c>
      <c r="Q30" s="183">
        <f>SUM(E30:P30)/12</f>
        <v>0.16700000000000001</v>
      </c>
    </row>
    <row r="31" spans="1:17" s="2" customFormat="1" ht="17.100000000000001" customHeight="1" x14ac:dyDescent="0.25">
      <c r="A31" s="97"/>
      <c r="B31" s="100"/>
      <c r="C31" s="49" t="s">
        <v>25</v>
      </c>
      <c r="D31" s="50" t="s">
        <v>51</v>
      </c>
      <c r="E31" s="216"/>
      <c r="F31" s="216"/>
      <c r="G31" s="216"/>
      <c r="H31" s="189"/>
      <c r="I31" s="190"/>
      <c r="J31" s="190"/>
      <c r="K31" s="216"/>
      <c r="L31" s="216"/>
      <c r="M31" s="216"/>
      <c r="N31" s="189"/>
      <c r="O31" s="190"/>
      <c r="P31" s="190"/>
      <c r="Q31" s="191"/>
    </row>
    <row r="32" spans="1:17" s="2" customFormat="1" ht="17.100000000000001" customHeight="1" x14ac:dyDescent="0.25">
      <c r="A32" s="97"/>
      <c r="B32" s="100"/>
      <c r="C32" s="49" t="s">
        <v>26</v>
      </c>
      <c r="D32" s="50" t="s">
        <v>51</v>
      </c>
      <c r="E32" s="216"/>
      <c r="F32" s="216"/>
      <c r="G32" s="216"/>
      <c r="H32" s="189"/>
      <c r="I32" s="190"/>
      <c r="J32" s="190"/>
      <c r="K32" s="216"/>
      <c r="L32" s="216"/>
      <c r="M32" s="216"/>
      <c r="N32" s="189"/>
      <c r="O32" s="190"/>
      <c r="P32" s="190"/>
      <c r="Q32" s="191"/>
    </row>
    <row r="33" spans="1:17" s="2" customFormat="1" ht="17.100000000000001" customHeight="1" x14ac:dyDescent="0.25">
      <c r="A33" s="97"/>
      <c r="B33" s="100"/>
      <c r="C33" s="49" t="s">
        <v>27</v>
      </c>
      <c r="D33" s="50" t="s">
        <v>51</v>
      </c>
      <c r="E33" s="221">
        <v>0.16700000000000001</v>
      </c>
      <c r="F33" s="221">
        <v>0.16700000000000001</v>
      </c>
      <c r="G33" s="221">
        <v>0.16700000000000001</v>
      </c>
      <c r="H33" s="189">
        <v>0.16700000000000001</v>
      </c>
      <c r="I33" s="189">
        <v>0.16700000000000001</v>
      </c>
      <c r="J33" s="189">
        <v>0.16700000000000001</v>
      </c>
      <c r="K33" s="221">
        <v>0.16700000000000001</v>
      </c>
      <c r="L33" s="221">
        <v>0.16700000000000001</v>
      </c>
      <c r="M33" s="221">
        <v>0.16700000000000001</v>
      </c>
      <c r="N33" s="189">
        <v>0.16700000000000001</v>
      </c>
      <c r="O33" s="189">
        <v>0.16700000000000001</v>
      </c>
      <c r="P33" s="189">
        <v>0.16700000000000001</v>
      </c>
      <c r="Q33" s="191">
        <f>SUM(E33:P33)/12</f>
        <v>0.16700000000000001</v>
      </c>
    </row>
    <row r="34" spans="1:17" s="2" customFormat="1" ht="17.100000000000001" customHeight="1" thickBot="1" x14ac:dyDescent="0.3">
      <c r="A34" s="98"/>
      <c r="B34" s="101"/>
      <c r="C34" s="52" t="s">
        <v>29</v>
      </c>
      <c r="D34" s="53" t="s">
        <v>51</v>
      </c>
      <c r="E34" s="85"/>
      <c r="F34" s="85"/>
      <c r="G34" s="85"/>
      <c r="H34" s="65"/>
      <c r="I34" s="66"/>
      <c r="J34" s="66"/>
      <c r="K34" s="85"/>
      <c r="L34" s="85"/>
      <c r="M34" s="85"/>
      <c r="N34" s="192"/>
      <c r="O34" s="193"/>
      <c r="P34" s="193"/>
      <c r="Q34" s="194"/>
    </row>
    <row r="35" spans="1:17" s="8" customFormat="1" ht="17.100000000000001" customHeight="1" x14ac:dyDescent="0.25">
      <c r="A35" s="96">
        <v>3</v>
      </c>
      <c r="B35" s="99" t="s">
        <v>36</v>
      </c>
      <c r="C35" s="61" t="s">
        <v>23</v>
      </c>
      <c r="D35" s="17" t="s">
        <v>51</v>
      </c>
      <c r="E35" s="83"/>
      <c r="F35" s="83"/>
      <c r="G35" s="83"/>
      <c r="H35" s="73"/>
      <c r="I35" s="74"/>
      <c r="J35" s="74"/>
      <c r="K35" s="83"/>
      <c r="L35" s="83"/>
      <c r="M35" s="83"/>
      <c r="N35" s="200"/>
      <c r="O35" s="201"/>
      <c r="P35" s="201"/>
      <c r="Q35" s="202"/>
    </row>
    <row r="36" spans="1:17" s="2" customFormat="1" ht="17.100000000000001" customHeight="1" x14ac:dyDescent="0.25">
      <c r="A36" s="104"/>
      <c r="B36" s="100"/>
      <c r="C36" s="49" t="s">
        <v>25</v>
      </c>
      <c r="D36" s="50" t="s">
        <v>51</v>
      </c>
      <c r="E36" s="84"/>
      <c r="F36" s="84"/>
      <c r="G36" s="84"/>
      <c r="H36" s="56"/>
      <c r="I36" s="57"/>
      <c r="J36" s="57"/>
      <c r="K36" s="84"/>
      <c r="L36" s="84"/>
      <c r="M36" s="84"/>
      <c r="N36" s="184"/>
      <c r="O36" s="185"/>
      <c r="P36" s="185"/>
      <c r="Q36" s="186"/>
    </row>
    <row r="37" spans="1:17" s="2" customFormat="1" ht="17.100000000000001" customHeight="1" x14ac:dyDescent="0.25">
      <c r="A37" s="104"/>
      <c r="B37" s="100"/>
      <c r="C37" s="49" t="s">
        <v>26</v>
      </c>
      <c r="D37" s="50" t="s">
        <v>51</v>
      </c>
      <c r="E37" s="84"/>
      <c r="F37" s="84"/>
      <c r="G37" s="84"/>
      <c r="H37" s="56"/>
      <c r="I37" s="57"/>
      <c r="J37" s="57"/>
      <c r="K37" s="84"/>
      <c r="L37" s="84"/>
      <c r="M37" s="84"/>
      <c r="N37" s="184"/>
      <c r="O37" s="185"/>
      <c r="P37" s="185"/>
      <c r="Q37" s="186"/>
    </row>
    <row r="38" spans="1:17" s="2" customFormat="1" ht="17.100000000000001" customHeight="1" x14ac:dyDescent="0.25">
      <c r="A38" s="104"/>
      <c r="B38" s="100"/>
      <c r="C38" s="49" t="s">
        <v>27</v>
      </c>
      <c r="D38" s="50" t="s">
        <v>51</v>
      </c>
      <c r="E38" s="84"/>
      <c r="F38" s="84"/>
      <c r="G38" s="84"/>
      <c r="H38" s="56"/>
      <c r="I38" s="57"/>
      <c r="J38" s="57"/>
      <c r="K38" s="84"/>
      <c r="L38" s="84"/>
      <c r="M38" s="84"/>
      <c r="N38" s="184"/>
      <c r="O38" s="185"/>
      <c r="P38" s="185"/>
      <c r="Q38" s="186"/>
    </row>
    <row r="39" spans="1:17" s="2" customFormat="1" ht="17.100000000000001" customHeight="1" thickBot="1" x14ac:dyDescent="0.3">
      <c r="A39" s="105"/>
      <c r="B39" s="101"/>
      <c r="C39" s="52" t="s">
        <v>29</v>
      </c>
      <c r="D39" s="53" t="s">
        <v>51</v>
      </c>
      <c r="E39" s="85"/>
      <c r="F39" s="85"/>
      <c r="G39" s="85"/>
      <c r="H39" s="65"/>
      <c r="I39" s="66"/>
      <c r="J39" s="66"/>
      <c r="K39" s="85"/>
      <c r="L39" s="85"/>
      <c r="M39" s="85"/>
      <c r="N39" s="192"/>
      <c r="O39" s="193"/>
      <c r="P39" s="193"/>
      <c r="Q39" s="194"/>
    </row>
    <row r="40" spans="1:17" s="2" customFormat="1" ht="17.100000000000001" customHeight="1" x14ac:dyDescent="0.25">
      <c r="A40" s="96">
        <v>4</v>
      </c>
      <c r="B40" s="106" t="s">
        <v>37</v>
      </c>
      <c r="C40" s="135"/>
      <c r="D40" s="17" t="s">
        <v>51</v>
      </c>
      <c r="E40" s="83"/>
      <c r="F40" s="83"/>
      <c r="G40" s="83"/>
      <c r="H40" s="76"/>
      <c r="I40" s="28"/>
      <c r="J40" s="28"/>
      <c r="K40" s="83"/>
      <c r="L40" s="83"/>
      <c r="M40" s="83"/>
      <c r="N40" s="203"/>
      <c r="O40" s="171"/>
      <c r="P40" s="171"/>
      <c r="Q40" s="172"/>
    </row>
    <row r="41" spans="1:17" s="2" customFormat="1" ht="17.100000000000001" customHeight="1" thickBot="1" x14ac:dyDescent="0.3">
      <c r="A41" s="105"/>
      <c r="B41" s="108"/>
      <c r="C41" s="136"/>
      <c r="D41" s="30" t="s">
        <v>38</v>
      </c>
      <c r="E41" s="86"/>
      <c r="F41" s="86"/>
      <c r="G41" s="86"/>
      <c r="H41" s="77"/>
      <c r="I41" s="23"/>
      <c r="J41" s="23"/>
      <c r="K41" s="86"/>
      <c r="L41" s="86"/>
      <c r="M41" s="86"/>
      <c r="N41" s="204"/>
      <c r="O41" s="167"/>
      <c r="P41" s="167"/>
      <c r="Q41" s="168"/>
    </row>
    <row r="42" spans="1:17" ht="15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173"/>
      <c r="L42" s="173"/>
      <c r="M42" s="173"/>
      <c r="N42" s="173"/>
      <c r="O42" s="173"/>
      <c r="P42" s="173"/>
      <c r="Q42" s="173"/>
    </row>
    <row r="43" spans="1:17" ht="15" customHeight="1" x14ac:dyDescent="0.25">
      <c r="A43" s="31"/>
      <c r="B43" s="94" t="s">
        <v>41</v>
      </c>
      <c r="C43" s="95"/>
      <c r="D43" s="95"/>
      <c r="E43" s="79"/>
      <c r="F43" s="79"/>
      <c r="G43" s="79"/>
      <c r="H43" s="34"/>
      <c r="I43" s="34"/>
      <c r="K43" s="206"/>
      <c r="L43" s="206"/>
      <c r="M43" s="206"/>
      <c r="N43" s="174"/>
      <c r="O43" s="174"/>
    </row>
    <row r="44" spans="1:17" ht="19.5" customHeight="1" x14ac:dyDescent="0.25">
      <c r="A44" s="31"/>
      <c r="B44" s="32" t="s">
        <v>44</v>
      </c>
      <c r="C44" s="32"/>
      <c r="D44" s="34"/>
      <c r="E44" s="34"/>
      <c r="F44" s="34"/>
      <c r="G44" s="34"/>
      <c r="H44" s="34"/>
      <c r="I44" s="34"/>
      <c r="K44" s="174"/>
      <c r="L44" s="174"/>
      <c r="M44" s="174"/>
      <c r="N44" s="174"/>
      <c r="O44" s="174"/>
    </row>
    <row r="45" spans="1:17" ht="15" x14ac:dyDescent="0.25">
      <c r="A45" s="31"/>
      <c r="B45" s="31"/>
      <c r="C45" s="31"/>
    </row>
    <row r="46" spans="1:17" ht="15.75" x14ac:dyDescent="0.25">
      <c r="B46" s="90" t="s">
        <v>55</v>
      </c>
      <c r="C46" s="91"/>
      <c r="D46" s="92" t="s">
        <v>47</v>
      </c>
      <c r="E46" s="92"/>
      <c r="F46" s="92"/>
      <c r="G46" s="92"/>
      <c r="H46" s="93"/>
    </row>
    <row r="47" spans="1:17" x14ac:dyDescent="0.2">
      <c r="B47" s="87" t="s">
        <v>48</v>
      </c>
      <c r="C47" s="87"/>
      <c r="D47" s="40"/>
      <c r="E47" s="40"/>
      <c r="F47" s="40"/>
      <c r="G47" s="40"/>
      <c r="K47" s="175"/>
      <c r="L47" s="175"/>
      <c r="M47" s="175"/>
    </row>
    <row r="48" spans="1:17" s="42" customFormat="1" ht="97.5" customHeight="1" x14ac:dyDescent="0.2">
      <c r="K48" s="176"/>
      <c r="L48" s="176"/>
      <c r="M48" s="176"/>
      <c r="N48" s="176"/>
      <c r="O48" s="176"/>
      <c r="P48" s="176"/>
      <c r="Q48" s="176"/>
    </row>
    <row r="49" spans="2:25" s="42" customFormat="1" x14ac:dyDescent="0.2"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2:25" s="42" customFormat="1" x14ac:dyDescent="0.2"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</row>
    <row r="51" spans="2:25" s="42" customFormat="1" ht="15" x14ac:dyDescent="0.25">
      <c r="B51" s="43"/>
      <c r="C51" s="43"/>
      <c r="K51" s="176"/>
      <c r="L51" s="176"/>
      <c r="M51" s="176"/>
      <c r="N51" s="176"/>
      <c r="O51" s="176"/>
      <c r="P51" s="176"/>
      <c r="Q51" s="177"/>
      <c r="R51" s="176"/>
      <c r="S51" s="176"/>
      <c r="T51" s="176"/>
      <c r="U51" s="176"/>
      <c r="V51" s="176"/>
      <c r="X51" s="88"/>
      <c r="Y51" s="89"/>
    </row>
  </sheetData>
  <mergeCells count="37">
    <mergeCell ref="K8:K10"/>
    <mergeCell ref="L8:L10"/>
    <mergeCell ref="M8:M10"/>
    <mergeCell ref="N8:N10"/>
    <mergeCell ref="O8:O10"/>
    <mergeCell ref="B30:B34"/>
    <mergeCell ref="Q8:Q10"/>
    <mergeCell ref="A11:A14"/>
    <mergeCell ref="B11:B14"/>
    <mergeCell ref="A15:A19"/>
    <mergeCell ref="B15:B19"/>
    <mergeCell ref="A8:A10"/>
    <mergeCell ref="B8:C10"/>
    <mergeCell ref="D8:D10"/>
    <mergeCell ref="H8:H10"/>
    <mergeCell ref="I8:I10"/>
    <mergeCell ref="J8:J10"/>
    <mergeCell ref="E8:E10"/>
    <mergeCell ref="F8:F10"/>
    <mergeCell ref="G8:G10"/>
    <mergeCell ref="P8:P10"/>
    <mergeCell ref="B47:C47"/>
    <mergeCell ref="X51:Y51"/>
    <mergeCell ref="A5:Q5"/>
    <mergeCell ref="A6:Q6"/>
    <mergeCell ref="B46:C46"/>
    <mergeCell ref="D46:H46"/>
    <mergeCell ref="A35:A39"/>
    <mergeCell ref="B35:B39"/>
    <mergeCell ref="A40:A41"/>
    <mergeCell ref="B40:C41"/>
    <mergeCell ref="B43:D43"/>
    <mergeCell ref="A20:A24"/>
    <mergeCell ref="B20:B24"/>
    <mergeCell ref="A25:A29"/>
    <mergeCell ref="B25:B29"/>
    <mergeCell ref="A30:A34"/>
  </mergeCells>
  <printOptions horizontalCentered="1"/>
  <pageMargins left="0" right="0" top="5.3333333333333337E-2" bottom="5.3333333333333337E-2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ЭЭ план</vt:lpstr>
      <vt:lpstr>Мощ. план</vt:lpstr>
      <vt:lpstr>ЭЭ факт</vt:lpstr>
      <vt:lpstr>Мощ. факт</vt:lpstr>
      <vt:lpstr>'Мощ. план'!Область_печати</vt:lpstr>
      <vt:lpstr>'Мощ. факт'!Область_печати</vt:lpstr>
      <vt:lpstr>'ЭЭ план'!Область_печати</vt:lpstr>
      <vt:lpstr>'ЭЭ факт'!Область_печати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Груев</dc:creator>
  <cp:lastModifiedBy>Дмитрий Груев</cp:lastModifiedBy>
  <cp:lastPrinted>2017-07-14T09:02:42Z</cp:lastPrinted>
  <dcterms:created xsi:type="dcterms:W3CDTF">2017-05-10T12:16:35Z</dcterms:created>
  <dcterms:modified xsi:type="dcterms:W3CDTF">2018-02-09T08:03:41Z</dcterms:modified>
</cp:coreProperties>
</file>